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15\"/>
    </mc:Choice>
  </mc:AlternateContent>
  <xr:revisionPtr revIDLastSave="0" documentId="13_ncr:1_{323B4BFA-51D3-407F-BB87-49E442837F4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15_3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B14" i="19" l="1"/>
  <c r="FB15" i="19"/>
  <c r="FB16" i="19"/>
  <c r="FB17" i="19"/>
  <c r="FB18" i="19"/>
  <c r="FB19" i="19"/>
  <c r="FB20" i="19"/>
  <c r="FB21" i="19"/>
  <c r="FB22" i="19"/>
  <c r="FB23" i="19"/>
  <c r="FB24" i="19"/>
  <c r="FB25" i="19"/>
  <c r="FB26" i="19"/>
  <c r="FB27" i="19"/>
  <c r="FB13" i="19"/>
  <c r="CI66" i="19"/>
  <c r="CJ66" i="19"/>
  <c r="CI67" i="19"/>
  <c r="CJ67" i="19"/>
  <c r="CI68" i="19"/>
  <c r="CJ68" i="19"/>
  <c r="CI69" i="19"/>
  <c r="CJ69" i="19"/>
  <c r="CI70" i="19"/>
  <c r="CJ70" i="19"/>
  <c r="CI71" i="19"/>
  <c r="CJ71" i="19"/>
  <c r="CI72" i="19"/>
  <c r="CJ72" i="19"/>
  <c r="CI73" i="19"/>
  <c r="CJ73" i="19"/>
  <c r="CI74" i="19"/>
  <c r="CJ74" i="19"/>
  <c r="CI75" i="19"/>
  <c r="CJ75" i="19"/>
  <c r="CI76" i="19"/>
  <c r="CJ76" i="19"/>
  <c r="CI77" i="19"/>
  <c r="CJ77" i="19"/>
  <c r="CI78" i="19"/>
  <c r="CJ78" i="19"/>
  <c r="CI79" i="19"/>
  <c r="CJ79" i="19"/>
  <c r="CJ65" i="19"/>
  <c r="CI65" i="19"/>
  <c r="CI40" i="19"/>
  <c r="CJ40" i="19"/>
  <c r="CI41" i="19"/>
  <c r="CJ41" i="19"/>
  <c r="CI42" i="19"/>
  <c r="CJ42" i="19"/>
  <c r="CI43" i="19"/>
  <c r="CJ43" i="19"/>
  <c r="CI44" i="19"/>
  <c r="CJ44" i="19"/>
  <c r="CI45" i="19"/>
  <c r="CJ45" i="19"/>
  <c r="CI46" i="19"/>
  <c r="CJ46" i="19"/>
  <c r="CI47" i="19"/>
  <c r="CJ47" i="19"/>
  <c r="CI48" i="19"/>
  <c r="CJ48" i="19"/>
  <c r="CI49" i="19"/>
  <c r="CJ49" i="19"/>
  <c r="CI50" i="19"/>
  <c r="CJ50" i="19"/>
  <c r="CI51" i="19"/>
  <c r="CJ51" i="19"/>
  <c r="CI52" i="19"/>
  <c r="CJ52" i="19"/>
  <c r="CI53" i="19"/>
  <c r="CJ53" i="19"/>
  <c r="CJ39" i="19"/>
  <c r="CI39" i="19"/>
  <c r="CI14" i="19"/>
  <c r="CJ14" i="19"/>
  <c r="CI15" i="19"/>
  <c r="CJ15" i="19"/>
  <c r="CI16" i="19"/>
  <c r="CJ16" i="19"/>
  <c r="CI17" i="19"/>
  <c r="CJ17" i="19"/>
  <c r="CI18" i="19"/>
  <c r="CJ18" i="19"/>
  <c r="CI19" i="19"/>
  <c r="CJ19" i="19"/>
  <c r="CI20" i="19"/>
  <c r="CJ20" i="19"/>
  <c r="CI21" i="19"/>
  <c r="CJ21" i="19"/>
  <c r="CI22" i="19"/>
  <c r="CJ22" i="19"/>
  <c r="CI23" i="19"/>
  <c r="CJ23" i="19"/>
  <c r="CI24" i="19"/>
  <c r="CJ24" i="19"/>
  <c r="CI25" i="19"/>
  <c r="CJ25" i="19"/>
  <c r="CI26" i="19"/>
  <c r="CJ26" i="19"/>
  <c r="CI27" i="19"/>
  <c r="CJ27" i="19"/>
  <c r="CJ13" i="19"/>
  <c r="CI13" i="19"/>
  <c r="EZ27" i="19"/>
  <c r="EZ26" i="19"/>
  <c r="EX26" i="19"/>
  <c r="EW26" i="19"/>
  <c r="EZ25" i="19"/>
  <c r="EZ24" i="19"/>
  <c r="EX24" i="19"/>
  <c r="EW24" i="19"/>
  <c r="EZ23" i="19"/>
  <c r="EZ22" i="19"/>
  <c r="EX22" i="19"/>
  <c r="EW22" i="19"/>
  <c r="EZ21" i="19"/>
  <c r="EZ20" i="19"/>
  <c r="EX20" i="19"/>
  <c r="EW20" i="19"/>
  <c r="EZ19" i="19"/>
  <c r="EZ18" i="19"/>
  <c r="EX18" i="19"/>
  <c r="EW18" i="19"/>
  <c r="EZ17" i="19"/>
  <c r="EZ16" i="19"/>
  <c r="EX16" i="19"/>
  <c r="EW16" i="19"/>
  <c r="EZ15" i="19"/>
  <c r="EZ14" i="19"/>
  <c r="EW14" i="19"/>
  <c r="EZ13" i="19"/>
  <c r="EW13" i="19"/>
  <c r="EY27" i="19"/>
  <c r="EX27" i="19"/>
  <c r="EW27" i="19"/>
  <c r="EY26" i="19"/>
  <c r="EY25" i="19"/>
  <c r="EX25" i="19"/>
  <c r="EW25" i="19"/>
  <c r="EY24" i="19"/>
  <c r="EY23" i="19"/>
  <c r="EX23" i="19"/>
  <c r="EW23" i="19"/>
  <c r="EY22" i="19"/>
  <c r="EY21" i="19"/>
  <c r="EX21" i="19"/>
  <c r="EW21" i="19"/>
  <c r="EY20" i="19"/>
  <c r="EY19" i="19"/>
  <c r="EX19" i="19"/>
  <c r="EW19" i="19"/>
  <c r="EY18" i="19"/>
  <c r="EY17" i="19"/>
  <c r="EX17" i="19"/>
  <c r="EW17" i="19"/>
  <c r="EY16" i="19"/>
  <c r="EY15" i="19"/>
  <c r="EX15" i="19"/>
  <c r="EW15" i="19"/>
  <c r="EY14" i="19"/>
  <c r="EX14" i="19"/>
  <c r="EY13" i="19"/>
  <c r="EX13" i="19"/>
  <c r="DY13" i="19" l="1"/>
  <c r="DZ13" i="19"/>
  <c r="EA13" i="19"/>
  <c r="EB13" i="19"/>
  <c r="EC13" i="19"/>
  <c r="ED13" i="19"/>
  <c r="EE13" i="19"/>
  <c r="EF13" i="19"/>
  <c r="EG13" i="19"/>
  <c r="EH13" i="19"/>
  <c r="EI13" i="19"/>
  <c r="EJ13" i="19"/>
  <c r="EK13" i="19"/>
  <c r="EL13" i="19"/>
  <c r="EM13" i="19"/>
  <c r="EN13" i="19"/>
  <c r="EO13" i="19"/>
  <c r="EP13" i="19"/>
  <c r="EQ13" i="19"/>
  <c r="ER13" i="19"/>
  <c r="ES13" i="19"/>
  <c r="ET13" i="19"/>
  <c r="EU13" i="19"/>
  <c r="EV13" i="19"/>
  <c r="DY14" i="19"/>
  <c r="DZ14" i="19"/>
  <c r="EA14" i="19"/>
  <c r="EB14" i="19"/>
  <c r="EC14" i="19"/>
  <c r="ED14" i="19"/>
  <c r="EE14" i="19"/>
  <c r="EF14" i="19"/>
  <c r="EG14" i="19"/>
  <c r="EH14" i="19"/>
  <c r="EI14" i="19"/>
  <c r="EJ14" i="19"/>
  <c r="EK14" i="19"/>
  <c r="EL14" i="19"/>
  <c r="EM14" i="19"/>
  <c r="EN14" i="19"/>
  <c r="EO14" i="19"/>
  <c r="EP14" i="19"/>
  <c r="EQ14" i="19"/>
  <c r="ER14" i="19"/>
  <c r="ES14" i="19"/>
  <c r="ET14" i="19"/>
  <c r="EU14" i="19"/>
  <c r="EV14" i="19"/>
  <c r="DY15" i="19"/>
  <c r="DZ15" i="19"/>
  <c r="EA15" i="19"/>
  <c r="EB15" i="19"/>
  <c r="EC15" i="19"/>
  <c r="ED15" i="19"/>
  <c r="EE15" i="19"/>
  <c r="EF15" i="19"/>
  <c r="EG15" i="19"/>
  <c r="EH15" i="19"/>
  <c r="EI15" i="19"/>
  <c r="EJ15" i="19"/>
  <c r="EK15" i="19"/>
  <c r="EL15" i="19"/>
  <c r="EM15" i="19"/>
  <c r="EN15" i="19"/>
  <c r="EO15" i="19"/>
  <c r="EP15" i="19"/>
  <c r="EQ15" i="19"/>
  <c r="ER15" i="19"/>
  <c r="ES15" i="19"/>
  <c r="ET15" i="19"/>
  <c r="EU15" i="19"/>
  <c r="EV15" i="19"/>
  <c r="DY16" i="19"/>
  <c r="DZ16" i="19"/>
  <c r="EA16" i="19"/>
  <c r="EB16" i="19"/>
  <c r="EC16" i="19"/>
  <c r="ED16" i="19"/>
  <c r="EE16" i="19"/>
  <c r="EF16" i="19"/>
  <c r="EG16" i="19"/>
  <c r="EH16" i="19"/>
  <c r="EI16" i="19"/>
  <c r="EJ16" i="19"/>
  <c r="EK16" i="19"/>
  <c r="EL16" i="19"/>
  <c r="EM16" i="19"/>
  <c r="EN16" i="19"/>
  <c r="EO16" i="19"/>
  <c r="EP16" i="19"/>
  <c r="EQ16" i="19"/>
  <c r="ER16" i="19"/>
  <c r="ES16" i="19"/>
  <c r="ET16" i="19"/>
  <c r="EU16" i="19"/>
  <c r="EV16" i="19"/>
  <c r="DY17" i="19"/>
  <c r="DZ17" i="19"/>
  <c r="EA17" i="19"/>
  <c r="EB17" i="19"/>
  <c r="EC17" i="19"/>
  <c r="ED17" i="19"/>
  <c r="EE17" i="19"/>
  <c r="EF17" i="19"/>
  <c r="EG17" i="19"/>
  <c r="EH17" i="19"/>
  <c r="EI17" i="19"/>
  <c r="EJ17" i="19"/>
  <c r="EK17" i="19"/>
  <c r="EL17" i="19"/>
  <c r="EM17" i="19"/>
  <c r="EN17" i="19"/>
  <c r="EO17" i="19"/>
  <c r="EP17" i="19"/>
  <c r="EQ17" i="19"/>
  <c r="ER17" i="19"/>
  <c r="ES17" i="19"/>
  <c r="ET17" i="19"/>
  <c r="EU17" i="19"/>
  <c r="EV17" i="19"/>
  <c r="DY18" i="19"/>
  <c r="DZ18" i="19"/>
  <c r="EA18" i="19"/>
  <c r="EB18" i="19"/>
  <c r="EC18" i="19"/>
  <c r="ED18" i="19"/>
  <c r="EE18" i="19"/>
  <c r="EF18" i="19"/>
  <c r="EG18" i="19"/>
  <c r="EH18" i="19"/>
  <c r="EI18" i="19"/>
  <c r="EJ18" i="19"/>
  <c r="EK18" i="19"/>
  <c r="EL18" i="19"/>
  <c r="EM18" i="19"/>
  <c r="EN18" i="19"/>
  <c r="EO18" i="19"/>
  <c r="EP18" i="19"/>
  <c r="EQ18" i="19"/>
  <c r="ER18" i="19"/>
  <c r="ES18" i="19"/>
  <c r="ET18" i="19"/>
  <c r="EU18" i="19"/>
  <c r="EV18" i="19"/>
  <c r="DY19" i="19"/>
  <c r="DZ19" i="19"/>
  <c r="EA19" i="19"/>
  <c r="EB19" i="19"/>
  <c r="EC19" i="19"/>
  <c r="ED19" i="19"/>
  <c r="EE19" i="19"/>
  <c r="EF19" i="19"/>
  <c r="EG19" i="19"/>
  <c r="EH19" i="19"/>
  <c r="EI19" i="19"/>
  <c r="EJ19" i="19"/>
  <c r="EK19" i="19"/>
  <c r="EL19" i="19"/>
  <c r="EM19" i="19"/>
  <c r="EN19" i="19"/>
  <c r="EO19" i="19"/>
  <c r="EP19" i="19"/>
  <c r="EQ19" i="19"/>
  <c r="ER19" i="19"/>
  <c r="ES19" i="19"/>
  <c r="ET19" i="19"/>
  <c r="EU19" i="19"/>
  <c r="EV19" i="19"/>
  <c r="DY20" i="19"/>
  <c r="DZ20" i="19"/>
  <c r="EA20" i="19"/>
  <c r="EB20" i="19"/>
  <c r="EC20" i="19"/>
  <c r="ED20" i="19"/>
  <c r="EE20" i="19"/>
  <c r="EF20" i="19"/>
  <c r="EG20" i="19"/>
  <c r="EH20" i="19"/>
  <c r="EI20" i="19"/>
  <c r="EJ20" i="19"/>
  <c r="EK20" i="19"/>
  <c r="EL20" i="19"/>
  <c r="EM20" i="19"/>
  <c r="EN20" i="19"/>
  <c r="EO20" i="19"/>
  <c r="EP20" i="19"/>
  <c r="EQ20" i="19"/>
  <c r="ER20" i="19"/>
  <c r="ES20" i="19"/>
  <c r="ET20" i="19"/>
  <c r="EU20" i="19"/>
  <c r="EV20" i="19"/>
  <c r="DY21" i="19"/>
  <c r="DZ21" i="19"/>
  <c r="EA21" i="19"/>
  <c r="EB21" i="19"/>
  <c r="EC21" i="19"/>
  <c r="ED21" i="19"/>
  <c r="EE21" i="19"/>
  <c r="EF21" i="19"/>
  <c r="EG21" i="19"/>
  <c r="EH21" i="19"/>
  <c r="EI21" i="19"/>
  <c r="EJ21" i="19"/>
  <c r="EK21" i="19"/>
  <c r="EL21" i="19"/>
  <c r="EM21" i="19"/>
  <c r="EN21" i="19"/>
  <c r="EO21" i="19"/>
  <c r="EP21" i="19"/>
  <c r="EQ21" i="19"/>
  <c r="ER21" i="19"/>
  <c r="ES21" i="19"/>
  <c r="ET21" i="19"/>
  <c r="EU21" i="19"/>
  <c r="EV21" i="19"/>
  <c r="DY22" i="19"/>
  <c r="DZ22" i="19"/>
  <c r="EA22" i="19"/>
  <c r="EB22" i="19"/>
  <c r="EC22" i="19"/>
  <c r="ED22" i="19"/>
  <c r="EE22" i="19"/>
  <c r="EF22" i="19"/>
  <c r="EG22" i="19"/>
  <c r="EH22" i="19"/>
  <c r="EI22" i="19"/>
  <c r="EJ22" i="19"/>
  <c r="EK22" i="19"/>
  <c r="EL22" i="19"/>
  <c r="EM22" i="19"/>
  <c r="EN22" i="19"/>
  <c r="EO22" i="19"/>
  <c r="EP22" i="19"/>
  <c r="EQ22" i="19"/>
  <c r="ER22" i="19"/>
  <c r="ES22" i="19"/>
  <c r="ET22" i="19"/>
  <c r="EU22" i="19"/>
  <c r="EV22" i="19"/>
  <c r="DY23" i="19"/>
  <c r="DZ23" i="19"/>
  <c r="EA23" i="19"/>
  <c r="EB23" i="19"/>
  <c r="EC23" i="19"/>
  <c r="ED23" i="19"/>
  <c r="EE23" i="19"/>
  <c r="EF23" i="19"/>
  <c r="EG23" i="19"/>
  <c r="EH23" i="19"/>
  <c r="EI23" i="19"/>
  <c r="EJ23" i="19"/>
  <c r="EK23" i="19"/>
  <c r="EL23" i="19"/>
  <c r="EM23" i="19"/>
  <c r="EN23" i="19"/>
  <c r="EO23" i="19"/>
  <c r="EP23" i="19"/>
  <c r="EQ23" i="19"/>
  <c r="ER23" i="19"/>
  <c r="ES23" i="19"/>
  <c r="ET23" i="19"/>
  <c r="EU23" i="19"/>
  <c r="EV23" i="19"/>
  <c r="DY24" i="19"/>
  <c r="DZ24" i="19"/>
  <c r="EA24" i="19"/>
  <c r="EB24" i="19"/>
  <c r="EC24" i="19"/>
  <c r="ED24" i="19"/>
  <c r="EE24" i="19"/>
  <c r="EF24" i="19"/>
  <c r="EG24" i="19"/>
  <c r="EH24" i="19"/>
  <c r="EI24" i="19"/>
  <c r="EJ24" i="19"/>
  <c r="EK24" i="19"/>
  <c r="EL24" i="19"/>
  <c r="EM24" i="19"/>
  <c r="EN24" i="19"/>
  <c r="EO24" i="19"/>
  <c r="EP24" i="19"/>
  <c r="EQ24" i="19"/>
  <c r="ER24" i="19"/>
  <c r="ES24" i="19"/>
  <c r="ET24" i="19"/>
  <c r="EU24" i="19"/>
  <c r="EV24" i="19"/>
  <c r="DY25" i="19"/>
  <c r="DZ25" i="19"/>
  <c r="EA25" i="19"/>
  <c r="EB25" i="19"/>
  <c r="EC25" i="19"/>
  <c r="ED25" i="19"/>
  <c r="EE25" i="19"/>
  <c r="EF25" i="19"/>
  <c r="EG25" i="19"/>
  <c r="EH25" i="19"/>
  <c r="EI25" i="19"/>
  <c r="EJ25" i="19"/>
  <c r="EK25" i="19"/>
  <c r="EL25" i="19"/>
  <c r="EM25" i="19"/>
  <c r="EN25" i="19"/>
  <c r="EO25" i="19"/>
  <c r="EP25" i="19"/>
  <c r="EQ25" i="19"/>
  <c r="ER25" i="19"/>
  <c r="ES25" i="19"/>
  <c r="ET25" i="19"/>
  <c r="EU25" i="19"/>
  <c r="EV25" i="19"/>
  <c r="DY26" i="19"/>
  <c r="DZ26" i="19"/>
  <c r="EA26" i="19"/>
  <c r="EB26" i="19"/>
  <c r="EC26" i="19"/>
  <c r="ED26" i="19"/>
  <c r="EE26" i="19"/>
  <c r="EF26" i="19"/>
  <c r="EG26" i="19"/>
  <c r="EH26" i="19"/>
  <c r="EI26" i="19"/>
  <c r="EJ26" i="19"/>
  <c r="EK26" i="19"/>
  <c r="EL26" i="19"/>
  <c r="EM26" i="19"/>
  <c r="EN26" i="19"/>
  <c r="EO26" i="19"/>
  <c r="EP26" i="19"/>
  <c r="EQ26" i="19"/>
  <c r="ER26" i="19"/>
  <c r="ES26" i="19"/>
  <c r="ET26" i="19"/>
  <c r="EU26" i="19"/>
  <c r="EV26" i="19"/>
  <c r="DY27" i="19"/>
  <c r="DZ27" i="19"/>
  <c r="EA27" i="19"/>
  <c r="EB27" i="19"/>
  <c r="EC27" i="19"/>
  <c r="ED27" i="19"/>
  <c r="EE27" i="19"/>
  <c r="EF27" i="19"/>
  <c r="EG27" i="19"/>
  <c r="EH27" i="19"/>
  <c r="EI27" i="19"/>
  <c r="EJ27" i="19"/>
  <c r="EK27" i="19"/>
  <c r="EL27" i="19"/>
  <c r="EM27" i="19"/>
  <c r="EN27" i="19"/>
  <c r="EO27" i="19"/>
  <c r="EP27" i="19"/>
  <c r="EQ27" i="19"/>
  <c r="ER27" i="19"/>
  <c r="ES27" i="19"/>
  <c r="ET27" i="19"/>
  <c r="EU27" i="19"/>
  <c r="EV27" i="19"/>
  <c r="H53" i="19"/>
  <c r="H79" i="19" s="1"/>
  <c r="H52" i="19"/>
  <c r="H78" i="19" s="1"/>
  <c r="H51" i="19"/>
  <c r="H77" i="19" s="1"/>
  <c r="H50" i="19"/>
  <c r="H76" i="19" s="1"/>
  <c r="H49" i="19"/>
  <c r="H75" i="19" s="1"/>
  <c r="H48" i="19"/>
  <c r="H74" i="19" s="1"/>
  <c r="H47" i="19"/>
  <c r="H73" i="19" s="1"/>
  <c r="H46" i="19"/>
  <c r="H72" i="19" s="1"/>
  <c r="H45" i="19"/>
  <c r="H71" i="19" s="1"/>
  <c r="H44" i="19"/>
  <c r="H70" i="19" s="1"/>
  <c r="H43" i="19"/>
  <c r="H69" i="19" s="1"/>
  <c r="H42" i="19"/>
  <c r="H68" i="19" s="1"/>
  <c r="H41" i="19"/>
  <c r="H67" i="19" s="1"/>
  <c r="H40" i="19"/>
  <c r="H66" i="19" s="1"/>
  <c r="H39" i="19"/>
  <c r="H65" i="19" s="1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H80" i="19" l="1"/>
  <c r="AA79" i="19"/>
  <c r="V79" i="19"/>
  <c r="AA78" i="19"/>
  <c r="V78" i="19"/>
  <c r="AA77" i="19"/>
  <c r="V77" i="19"/>
  <c r="AA76" i="19"/>
  <c r="V76" i="19"/>
  <c r="AA75" i="19"/>
  <c r="V75" i="19"/>
  <c r="AA74" i="19"/>
  <c r="V74" i="19"/>
  <c r="AA73" i="19"/>
  <c r="V73" i="19"/>
  <c r="AA72" i="19"/>
  <c r="V72" i="19"/>
  <c r="AA71" i="19"/>
  <c r="V71" i="19"/>
  <c r="AA70" i="19"/>
  <c r="V70" i="19"/>
  <c r="AA69" i="19"/>
  <c r="V69" i="19"/>
  <c r="AA68" i="19"/>
  <c r="V68" i="19"/>
  <c r="AA67" i="19"/>
  <c r="V67" i="19"/>
  <c r="AA66" i="19"/>
  <c r="V66" i="19"/>
  <c r="AA65" i="19"/>
  <c r="V65" i="19"/>
  <c r="H54" i="19"/>
  <c r="AA53" i="19"/>
  <c r="V53" i="19"/>
  <c r="AA52" i="19"/>
  <c r="V52" i="19"/>
  <c r="AA51" i="19"/>
  <c r="V51" i="19"/>
  <c r="AA50" i="19"/>
  <c r="V50" i="19"/>
  <c r="AA49" i="19"/>
  <c r="V49" i="19"/>
  <c r="AA48" i="19"/>
  <c r="V48" i="19"/>
  <c r="AA47" i="19"/>
  <c r="V47" i="19"/>
  <c r="AA46" i="19"/>
  <c r="V46" i="19"/>
  <c r="AA45" i="19"/>
  <c r="V45" i="19"/>
  <c r="AA44" i="19"/>
  <c r="V44" i="19"/>
  <c r="AA43" i="19"/>
  <c r="V43" i="19"/>
  <c r="AA42" i="19"/>
  <c r="V42" i="19"/>
  <c r="AA41" i="19"/>
  <c r="V41" i="19"/>
  <c r="AA40" i="19"/>
  <c r="V40" i="19"/>
  <c r="AA39" i="19"/>
  <c r="V39" i="19"/>
  <c r="H28" i="19"/>
  <c r="V27" i="19"/>
  <c r="V26" i="19"/>
  <c r="V25" i="19"/>
  <c r="V24" i="19"/>
  <c r="V23" i="19"/>
  <c r="V22" i="19"/>
  <c r="V21" i="19"/>
  <c r="V20" i="19"/>
  <c r="V19" i="19"/>
  <c r="V18" i="19"/>
  <c r="V17" i="19"/>
  <c r="V16" i="19"/>
  <c r="V15" i="19"/>
  <c r="V14" i="19"/>
  <c r="V13" i="19"/>
  <c r="I44" i="19" l="1"/>
  <c r="AB44" i="19" s="1"/>
  <c r="I47" i="19"/>
  <c r="AB47" i="19" s="1"/>
  <c r="I72" i="19"/>
  <c r="AB72" i="19" s="1"/>
  <c r="I65" i="19"/>
  <c r="AB65" i="19" s="1"/>
  <c r="I66" i="19"/>
  <c r="AB66" i="19" s="1"/>
  <c r="I74" i="19"/>
  <c r="AB74" i="19" s="1"/>
  <c r="I69" i="19"/>
  <c r="AB69" i="19" s="1"/>
  <c r="I79" i="19"/>
  <c r="AB79" i="19" s="1"/>
  <c r="K57" i="19"/>
  <c r="L57" i="19" s="1"/>
  <c r="I67" i="19"/>
  <c r="AB67" i="19" s="1"/>
  <c r="I75" i="19"/>
  <c r="AB75" i="19" s="1"/>
  <c r="I77" i="19"/>
  <c r="AB77" i="19" s="1"/>
  <c r="I70" i="19"/>
  <c r="AB70" i="19" s="1"/>
  <c r="I78" i="19"/>
  <c r="AB78" i="19" s="1"/>
  <c r="I68" i="19"/>
  <c r="AB68" i="19" s="1"/>
  <c r="I76" i="19"/>
  <c r="AB76" i="19" s="1"/>
  <c r="I73" i="19"/>
  <c r="AB73" i="19" s="1"/>
  <c r="I71" i="19"/>
  <c r="AB71" i="19" s="1"/>
  <c r="I53" i="19"/>
  <c r="AB53" i="19" s="1"/>
  <c r="K31" i="19"/>
  <c r="L31" i="19" s="1"/>
  <c r="I26" i="19"/>
  <c r="AB26" i="19" s="1"/>
  <c r="K5" i="19"/>
  <c r="L5" i="19" s="1"/>
  <c r="I15" i="19"/>
  <c r="AB15" i="19" s="1"/>
  <c r="I19" i="19"/>
  <c r="AB19" i="19" s="1"/>
  <c r="I14" i="19"/>
  <c r="AB14" i="19" s="1"/>
  <c r="I24" i="19"/>
  <c r="AB24" i="19" s="1"/>
  <c r="I13" i="19"/>
  <c r="AB13" i="19" s="1"/>
  <c r="I17" i="19"/>
  <c r="AB17" i="19" s="1"/>
  <c r="I20" i="19"/>
  <c r="AB20" i="19" s="1"/>
  <c r="I16" i="19"/>
  <c r="AB16" i="19" s="1"/>
  <c r="I48" i="19"/>
  <c r="AB48" i="19" s="1"/>
  <c r="I43" i="19"/>
  <c r="AB43" i="19" s="1"/>
  <c r="I46" i="19"/>
  <c r="AB46" i="19" s="1"/>
  <c r="I21" i="19"/>
  <c r="AB21" i="19" s="1"/>
  <c r="I25" i="19"/>
  <c r="AB25" i="19" s="1"/>
  <c r="I23" i="19"/>
  <c r="AB23" i="19" s="1"/>
  <c r="I27" i="19"/>
  <c r="AB27" i="19" s="1"/>
  <c r="I18" i="19"/>
  <c r="AB18" i="19" s="1"/>
  <c r="I22" i="19"/>
  <c r="AB22" i="19" s="1"/>
  <c r="AB58" i="19"/>
  <c r="I42" i="19"/>
  <c r="AB42" i="19" s="1"/>
  <c r="I40" i="19"/>
  <c r="AB40" i="19" s="1"/>
  <c r="I49" i="19"/>
  <c r="AB49" i="19" s="1"/>
  <c r="I51" i="19"/>
  <c r="AB51" i="19" s="1"/>
  <c r="I45" i="19"/>
  <c r="AB45" i="19" s="1"/>
  <c r="I39" i="19"/>
  <c r="AB39" i="19" s="1"/>
  <c r="I52" i="19"/>
  <c r="AB52" i="19" s="1"/>
  <c r="I41" i="19"/>
  <c r="AB41" i="19" s="1"/>
  <c r="I50" i="19"/>
  <c r="AB50" i="19" s="1"/>
  <c r="AB57" i="19"/>
  <c r="AB5" i="19"/>
  <c r="AB6" i="19"/>
  <c r="AB31" i="19"/>
  <c r="AB32" i="19"/>
  <c r="L44" i="19"/>
  <c r="AE44" i="19" s="1"/>
  <c r="M44" i="19" l="1"/>
  <c r="AF44" i="19" s="1"/>
  <c r="O44" i="19"/>
  <c r="AH44" i="19" s="1"/>
  <c r="N44" i="19"/>
  <c r="AG44" i="19" s="1"/>
  <c r="N78" i="19"/>
  <c r="AG78" i="19" s="1"/>
  <c r="AY78" i="19" s="1"/>
  <c r="BV78" i="19" s="1"/>
  <c r="N74" i="19"/>
  <c r="AG74" i="19" s="1"/>
  <c r="AY74" i="19" s="1"/>
  <c r="BV74" i="19" s="1"/>
  <c r="N24" i="19"/>
  <c r="AG24" i="19" s="1"/>
  <c r="AY24" i="19" s="1"/>
  <c r="BV24" i="19" s="1"/>
  <c r="N69" i="19"/>
  <c r="AG69" i="19" s="1"/>
  <c r="AY69" i="19" s="1"/>
  <c r="BV69" i="19" s="1"/>
  <c r="N13" i="19"/>
  <c r="AG13" i="19" s="1"/>
  <c r="AX13" i="19" s="1"/>
  <c r="BU13" i="19" s="1"/>
  <c r="N75" i="19"/>
  <c r="AG75" i="19" s="1"/>
  <c r="N45" i="19"/>
  <c r="AG45" i="19" s="1"/>
  <c r="N21" i="19"/>
  <c r="AG21" i="19" s="1"/>
  <c r="N65" i="19"/>
  <c r="AG65" i="19" s="1"/>
  <c r="N52" i="19"/>
  <c r="AG52" i="19" s="1"/>
  <c r="N53" i="19"/>
  <c r="AG53" i="19" s="1"/>
  <c r="N47" i="19"/>
  <c r="AG47" i="19" s="1"/>
  <c r="N17" i="19"/>
  <c r="AG17" i="19" s="1"/>
  <c r="N19" i="19"/>
  <c r="AG19" i="19" s="1"/>
  <c r="AX78" i="19"/>
  <c r="BU78" i="19" s="1"/>
  <c r="N71" i="19"/>
  <c r="AG71" i="19" s="1"/>
  <c r="N73" i="19"/>
  <c r="AG73" i="19" s="1"/>
  <c r="N39" i="19"/>
  <c r="AG39" i="19" s="1"/>
  <c r="N25" i="19"/>
  <c r="AG25" i="19" s="1"/>
  <c r="N14" i="19"/>
  <c r="AG14" i="19" s="1"/>
  <c r="N77" i="19"/>
  <c r="AG77" i="19" s="1"/>
  <c r="N79" i="19"/>
  <c r="AG79" i="19" s="1"/>
  <c r="N41" i="19"/>
  <c r="AG41" i="19" s="1"/>
  <c r="N18" i="19"/>
  <c r="AG18" i="19" s="1"/>
  <c r="N22" i="19"/>
  <c r="AG22" i="19" s="1"/>
  <c r="N49" i="19"/>
  <c r="AG49" i="19" s="1"/>
  <c r="N43" i="19"/>
  <c r="AG43" i="19" s="1"/>
  <c r="N40" i="19"/>
  <c r="AG40" i="19" s="1"/>
  <c r="N26" i="19"/>
  <c r="AG26" i="19" s="1"/>
  <c r="N15" i="19"/>
  <c r="AG15" i="19" s="1"/>
  <c r="N68" i="19"/>
  <c r="AG68" i="19" s="1"/>
  <c r="N72" i="19"/>
  <c r="AG72" i="19" s="1"/>
  <c r="N67" i="19"/>
  <c r="AG67" i="19" s="1"/>
  <c r="N42" i="19"/>
  <c r="AG42" i="19" s="1"/>
  <c r="N51" i="19"/>
  <c r="AG51" i="19" s="1"/>
  <c r="N48" i="19"/>
  <c r="AG48" i="19" s="1"/>
  <c r="N20" i="19"/>
  <c r="AG20" i="19" s="1"/>
  <c r="N23" i="19"/>
  <c r="AG23" i="19" s="1"/>
  <c r="AY44" i="19"/>
  <c r="BV44" i="19" s="1"/>
  <c r="AX44" i="19"/>
  <c r="BU44" i="19" s="1"/>
  <c r="N76" i="19"/>
  <c r="AG76" i="19" s="1"/>
  <c r="N70" i="19"/>
  <c r="AG70" i="19" s="1"/>
  <c r="N66" i="19"/>
  <c r="AG66" i="19" s="1"/>
  <c r="N50" i="19"/>
  <c r="AG50" i="19" s="1"/>
  <c r="N46" i="19"/>
  <c r="AG46" i="19" s="1"/>
  <c r="N27" i="19"/>
  <c r="AG27" i="19" s="1"/>
  <c r="N16" i="19"/>
  <c r="AG16" i="19" s="1"/>
  <c r="L49" i="19"/>
  <c r="AE49" i="19" s="1"/>
  <c r="L73" i="19"/>
  <c r="AE73" i="19" s="1"/>
  <c r="L48" i="19"/>
  <c r="AE48" i="19" s="1"/>
  <c r="AT48" i="19" s="1"/>
  <c r="BQ48" i="19" s="1"/>
  <c r="O47" i="19"/>
  <c r="AH47" i="19" s="1"/>
  <c r="BA47" i="19" s="1"/>
  <c r="BX47" i="19" s="1"/>
  <c r="L47" i="19"/>
  <c r="AE47" i="19" s="1"/>
  <c r="AT47" i="19" s="1"/>
  <c r="BQ47" i="19" s="1"/>
  <c r="O73" i="19"/>
  <c r="AH73" i="19" s="1"/>
  <c r="AZ73" i="19" s="1"/>
  <c r="BW73" i="19" s="1"/>
  <c r="O19" i="19"/>
  <c r="AH19" i="19" s="1"/>
  <c r="AZ19" i="19" s="1"/>
  <c r="BW19" i="19" s="1"/>
  <c r="L76" i="19"/>
  <c r="AE76" i="19" s="1"/>
  <c r="AT76" i="19" s="1"/>
  <c r="BQ76" i="19" s="1"/>
  <c r="O43" i="19"/>
  <c r="AH43" i="19" s="1"/>
  <c r="AZ43" i="19" s="1"/>
  <c r="BW43" i="19" s="1"/>
  <c r="M15" i="19"/>
  <c r="AF15" i="19" s="1"/>
  <c r="AW15" i="19" s="1"/>
  <c r="BT15" i="19" s="1"/>
  <c r="L69" i="19"/>
  <c r="AE69" i="19" s="1"/>
  <c r="AU69" i="19" s="1"/>
  <c r="BR69" i="19" s="1"/>
  <c r="L15" i="19"/>
  <c r="AE15" i="19" s="1"/>
  <c r="AT15" i="19" s="1"/>
  <c r="BQ15" i="19" s="1"/>
  <c r="O69" i="19"/>
  <c r="AH69" i="19" s="1"/>
  <c r="BA69" i="19" s="1"/>
  <c r="BX69" i="19" s="1"/>
  <c r="O68" i="19"/>
  <c r="AH68" i="19" s="1"/>
  <c r="BA68" i="19" s="1"/>
  <c r="BX68" i="19" s="1"/>
  <c r="L23" i="19"/>
  <c r="AE23" i="19" s="1"/>
  <c r="AT23" i="19" s="1"/>
  <c r="BQ23" i="19" s="1"/>
  <c r="L68" i="19"/>
  <c r="AE68" i="19" s="1"/>
  <c r="AT68" i="19" s="1"/>
  <c r="BQ68" i="19" s="1"/>
  <c r="L27" i="19"/>
  <c r="AE27" i="19" s="1"/>
  <c r="AT27" i="19" s="1"/>
  <c r="BQ27" i="19" s="1"/>
  <c r="M27" i="19"/>
  <c r="AF27" i="19" s="1"/>
  <c r="AW27" i="19" s="1"/>
  <c r="BT27" i="19" s="1"/>
  <c r="O24" i="19"/>
  <c r="AH24" i="19" s="1"/>
  <c r="AZ24" i="19" s="1"/>
  <c r="BW24" i="19" s="1"/>
  <c r="M14" i="19"/>
  <c r="AF14" i="19" s="1"/>
  <c r="AW14" i="19" s="1"/>
  <c r="BT14" i="19" s="1"/>
  <c r="O48" i="19"/>
  <c r="AH48" i="19" s="1"/>
  <c r="BA48" i="19" s="1"/>
  <c r="BX48" i="19" s="1"/>
  <c r="O15" i="19"/>
  <c r="AH15" i="19" s="1"/>
  <c r="BA15" i="19" s="1"/>
  <c r="BX15" i="19" s="1"/>
  <c r="M47" i="19"/>
  <c r="AF47" i="19" s="1"/>
  <c r="AW47" i="19" s="1"/>
  <c r="BT47" i="19" s="1"/>
  <c r="O66" i="19"/>
  <c r="AH66" i="19" s="1"/>
  <c r="BA66" i="19" s="1"/>
  <c r="BX66" i="19" s="1"/>
  <c r="L45" i="19"/>
  <c r="AE45" i="19" s="1"/>
  <c r="AU45" i="19" s="1"/>
  <c r="BR45" i="19" s="1"/>
  <c r="AW44" i="19"/>
  <c r="BT44" i="19" s="1"/>
  <c r="AV44" i="19"/>
  <c r="BS44" i="19" s="1"/>
  <c r="L70" i="19"/>
  <c r="AE70" i="19" s="1"/>
  <c r="AU70" i="19" s="1"/>
  <c r="BR70" i="19" s="1"/>
  <c r="O76" i="19"/>
  <c r="AH76" i="19" s="1"/>
  <c r="BA76" i="19" s="1"/>
  <c r="BX76" i="19" s="1"/>
  <c r="O23" i="19"/>
  <c r="AH23" i="19" s="1"/>
  <c r="AZ23" i="19" s="1"/>
  <c r="BW23" i="19" s="1"/>
  <c r="M79" i="19"/>
  <c r="AF79" i="19" s="1"/>
  <c r="L77" i="19"/>
  <c r="AE77" i="19" s="1"/>
  <c r="AU77" i="19" s="1"/>
  <c r="BR77" i="19" s="1"/>
  <c r="L19" i="19"/>
  <c r="AE19" i="19" s="1"/>
  <c r="AU19" i="19" s="1"/>
  <c r="BR19" i="19" s="1"/>
  <c r="L52" i="19"/>
  <c r="AE52" i="19" s="1"/>
  <c r="AU52" i="19" s="1"/>
  <c r="BR52" i="19" s="1"/>
  <c r="O77" i="19"/>
  <c r="AH77" i="19" s="1"/>
  <c r="AZ77" i="19" s="1"/>
  <c r="BW77" i="19" s="1"/>
  <c r="L53" i="19"/>
  <c r="AE53" i="19" s="1"/>
  <c r="AU53" i="19" s="1"/>
  <c r="BR53" i="19" s="1"/>
  <c r="L65" i="19"/>
  <c r="AE65" i="19" s="1"/>
  <c r="O75" i="19"/>
  <c r="AH75" i="19" s="1"/>
  <c r="BA75" i="19" s="1"/>
  <c r="BX75" i="19" s="1"/>
  <c r="O65" i="19"/>
  <c r="AH65" i="19" s="1"/>
  <c r="O53" i="19"/>
  <c r="AH53" i="19" s="1"/>
  <c r="AZ53" i="19" s="1"/>
  <c r="BW53" i="19" s="1"/>
  <c r="L75" i="19"/>
  <c r="AE75" i="19" s="1"/>
  <c r="AT75" i="19" s="1"/>
  <c r="BQ75" i="19" s="1"/>
  <c r="M67" i="19"/>
  <c r="AF67" i="19" s="1"/>
  <c r="M71" i="19"/>
  <c r="AF71" i="19" s="1"/>
  <c r="M65" i="19"/>
  <c r="AF65" i="19" s="1"/>
  <c r="M73" i="19"/>
  <c r="AF73" i="19" s="1"/>
  <c r="M50" i="19"/>
  <c r="AF50" i="19" s="1"/>
  <c r="M75" i="19"/>
  <c r="AF75" i="19" s="1"/>
  <c r="M45" i="19"/>
  <c r="AF45" i="19" s="1"/>
  <c r="M39" i="19"/>
  <c r="AF39" i="19" s="1"/>
  <c r="M41" i="19"/>
  <c r="AF41" i="19" s="1"/>
  <c r="O70" i="19"/>
  <c r="AH70" i="19" s="1"/>
  <c r="BA70" i="19" s="1"/>
  <c r="BX70" i="19" s="1"/>
  <c r="L39" i="19"/>
  <c r="AE39" i="19" s="1"/>
  <c r="AU39" i="19" s="1"/>
  <c r="BR39" i="19" s="1"/>
  <c r="L79" i="19"/>
  <c r="AE79" i="19" s="1"/>
  <c r="AU79" i="19" s="1"/>
  <c r="BR79" i="19" s="1"/>
  <c r="M77" i="19"/>
  <c r="AF77" i="19" s="1"/>
  <c r="M53" i="19"/>
  <c r="AF53" i="19" s="1"/>
  <c r="M49" i="19"/>
  <c r="AF49" i="19" s="1"/>
  <c r="M52" i="19"/>
  <c r="AF52" i="19" s="1"/>
  <c r="M16" i="19"/>
  <c r="AF16" i="19" s="1"/>
  <c r="M70" i="19"/>
  <c r="AF70" i="19" s="1"/>
  <c r="M72" i="19"/>
  <c r="AF72" i="19" s="1"/>
  <c r="M43" i="19"/>
  <c r="AF43" i="19" s="1"/>
  <c r="L72" i="19"/>
  <c r="AE72" i="19" s="1"/>
  <c r="AT72" i="19" s="1"/>
  <c r="BQ72" i="19" s="1"/>
  <c r="L50" i="19"/>
  <c r="AE50" i="19" s="1"/>
  <c r="AU50" i="19" s="1"/>
  <c r="BR50" i="19" s="1"/>
  <c r="O79" i="19"/>
  <c r="AH79" i="19" s="1"/>
  <c r="BA79" i="19" s="1"/>
  <c r="BX79" i="19" s="1"/>
  <c r="L66" i="19"/>
  <c r="AE66" i="19" s="1"/>
  <c r="AT66" i="19" s="1"/>
  <c r="BQ66" i="19" s="1"/>
  <c r="M19" i="19"/>
  <c r="AF19" i="19" s="1"/>
  <c r="M78" i="19"/>
  <c r="AF78" i="19" s="1"/>
  <c r="M66" i="19"/>
  <c r="AF66" i="19" s="1"/>
  <c r="M68" i="19"/>
  <c r="AF68" i="19" s="1"/>
  <c r="M51" i="19"/>
  <c r="AF51" i="19" s="1"/>
  <c r="O78" i="19"/>
  <c r="AH78" i="19" s="1"/>
  <c r="AZ78" i="19" s="1"/>
  <c r="BW78" i="19" s="1"/>
  <c r="M26" i="19"/>
  <c r="AF26" i="19" s="1"/>
  <c r="M74" i="19"/>
  <c r="AF74" i="19" s="1"/>
  <c r="M76" i="19"/>
  <c r="AF76" i="19" s="1"/>
  <c r="M46" i="19"/>
  <c r="AF46" i="19" s="1"/>
  <c r="M40" i="19"/>
  <c r="AF40" i="19" s="1"/>
  <c r="O72" i="19"/>
  <c r="AH72" i="19" s="1"/>
  <c r="AZ72" i="19" s="1"/>
  <c r="BW72" i="19" s="1"/>
  <c r="O50" i="19"/>
  <c r="AH50" i="19" s="1"/>
  <c r="BA50" i="19" s="1"/>
  <c r="BX50" i="19" s="1"/>
  <c r="M69" i="19"/>
  <c r="AF69" i="19" s="1"/>
  <c r="M48" i="19"/>
  <c r="AF48" i="19" s="1"/>
  <c r="M42" i="19"/>
  <c r="AF42" i="19" s="1"/>
  <c r="O67" i="19"/>
  <c r="AH67" i="19" s="1"/>
  <c r="BA67" i="19" s="1"/>
  <c r="BX67" i="19" s="1"/>
  <c r="O71" i="19"/>
  <c r="AH71" i="19" s="1"/>
  <c r="BA71" i="19" s="1"/>
  <c r="BX71" i="19" s="1"/>
  <c r="L74" i="19"/>
  <c r="AE74" i="19" s="1"/>
  <c r="AU74" i="19" s="1"/>
  <c r="BR74" i="19" s="1"/>
  <c r="L67" i="19"/>
  <c r="AE67" i="19" s="1"/>
  <c r="AU67" i="19" s="1"/>
  <c r="BR67" i="19" s="1"/>
  <c r="O57" i="19"/>
  <c r="M57" i="19"/>
  <c r="L71" i="19"/>
  <c r="AE71" i="19" s="1"/>
  <c r="AT71" i="19" s="1"/>
  <c r="BQ71" i="19" s="1"/>
  <c r="L78" i="19"/>
  <c r="AE78" i="19" s="1"/>
  <c r="AT78" i="19" s="1"/>
  <c r="BQ78" i="19" s="1"/>
  <c r="O74" i="19"/>
  <c r="AH74" i="19" s="1"/>
  <c r="BA74" i="19" s="1"/>
  <c r="BX74" i="19" s="1"/>
  <c r="O52" i="19"/>
  <c r="AH52" i="19" s="1"/>
  <c r="BA52" i="19" s="1"/>
  <c r="BX52" i="19" s="1"/>
  <c r="O31" i="19"/>
  <c r="M31" i="19"/>
  <c r="L24" i="19"/>
  <c r="AE24" i="19" s="1"/>
  <c r="AU24" i="19" s="1"/>
  <c r="BR24" i="19" s="1"/>
  <c r="O16" i="19"/>
  <c r="AH16" i="19" s="1"/>
  <c r="BA16" i="19" s="1"/>
  <c r="BX16" i="19" s="1"/>
  <c r="M24" i="19"/>
  <c r="AF24" i="19" s="1"/>
  <c r="L16" i="19"/>
  <c r="AE16" i="19" s="1"/>
  <c r="AT16" i="19" s="1"/>
  <c r="BQ16" i="19" s="1"/>
  <c r="O14" i="19"/>
  <c r="AH14" i="19" s="1"/>
  <c r="BA14" i="19" s="1"/>
  <c r="BX14" i="19" s="1"/>
  <c r="L13" i="19"/>
  <c r="AE13" i="19" s="1"/>
  <c r="AU13" i="19" s="1"/>
  <c r="BR13" i="19" s="1"/>
  <c r="M20" i="19"/>
  <c r="AF20" i="19" s="1"/>
  <c r="L18" i="19"/>
  <c r="AE18" i="19" s="1"/>
  <c r="AU18" i="19" s="1"/>
  <c r="BR18" i="19" s="1"/>
  <c r="L14" i="19"/>
  <c r="AE14" i="19" s="1"/>
  <c r="AU14" i="19" s="1"/>
  <c r="BR14" i="19" s="1"/>
  <c r="O26" i="19"/>
  <c r="AH26" i="19" s="1"/>
  <c r="BA26" i="19" s="1"/>
  <c r="BX26" i="19" s="1"/>
  <c r="O20" i="19"/>
  <c r="AH20" i="19" s="1"/>
  <c r="BA20" i="19" s="1"/>
  <c r="BX20" i="19" s="1"/>
  <c r="O13" i="19"/>
  <c r="AH13" i="19" s="1"/>
  <c r="AZ13" i="19" s="1"/>
  <c r="BW13" i="19" s="1"/>
  <c r="L20" i="19"/>
  <c r="AE20" i="19" s="1"/>
  <c r="AU20" i="19" s="1"/>
  <c r="BR20" i="19" s="1"/>
  <c r="L26" i="19"/>
  <c r="AE26" i="19" s="1"/>
  <c r="AU26" i="19" s="1"/>
  <c r="BR26" i="19" s="1"/>
  <c r="M17" i="19"/>
  <c r="AF17" i="19" s="1"/>
  <c r="M13" i="19"/>
  <c r="AF13" i="19" s="1"/>
  <c r="O17" i="19"/>
  <c r="AH17" i="19" s="1"/>
  <c r="AZ17" i="19" s="1"/>
  <c r="BW17" i="19" s="1"/>
  <c r="L17" i="19"/>
  <c r="AE17" i="19" s="1"/>
  <c r="AU17" i="19" s="1"/>
  <c r="BR17" i="19" s="1"/>
  <c r="O22" i="19"/>
  <c r="AH22" i="19" s="1"/>
  <c r="BA22" i="19" s="1"/>
  <c r="BX22" i="19" s="1"/>
  <c r="O5" i="19"/>
  <c r="M5" i="19"/>
  <c r="O40" i="19"/>
  <c r="AH40" i="19" s="1"/>
  <c r="BA40" i="19" s="1"/>
  <c r="BX40" i="19" s="1"/>
  <c r="L46" i="19"/>
  <c r="AE46" i="19" s="1"/>
  <c r="AU46" i="19" s="1"/>
  <c r="BR46" i="19" s="1"/>
  <c r="L22" i="19"/>
  <c r="AE22" i="19" s="1"/>
  <c r="AU22" i="19" s="1"/>
  <c r="BR22" i="19" s="1"/>
  <c r="O25" i="19"/>
  <c r="AH25" i="19" s="1"/>
  <c r="AZ25" i="19" s="1"/>
  <c r="BW25" i="19" s="1"/>
  <c r="L43" i="19"/>
  <c r="AE43" i="19" s="1"/>
  <c r="AU43" i="19" s="1"/>
  <c r="BR43" i="19" s="1"/>
  <c r="O18" i="19"/>
  <c r="AH18" i="19" s="1"/>
  <c r="O49" i="19"/>
  <c r="AH49" i="19" s="1"/>
  <c r="AZ49" i="19" s="1"/>
  <c r="BW49" i="19" s="1"/>
  <c r="O46" i="19"/>
  <c r="AH46" i="19" s="1"/>
  <c r="AZ46" i="19" s="1"/>
  <c r="BW46" i="19" s="1"/>
  <c r="L21" i="19"/>
  <c r="AE21" i="19" s="1"/>
  <c r="AU21" i="19" s="1"/>
  <c r="BR21" i="19" s="1"/>
  <c r="O21" i="19"/>
  <c r="AH21" i="19" s="1"/>
  <c r="BA21" i="19" s="1"/>
  <c r="BX21" i="19" s="1"/>
  <c r="M21" i="19"/>
  <c r="AF21" i="19" s="1"/>
  <c r="M25" i="19"/>
  <c r="AF25" i="19" s="1"/>
  <c r="M23" i="19"/>
  <c r="AF23" i="19" s="1"/>
  <c r="L25" i="19"/>
  <c r="AE25" i="19" s="1"/>
  <c r="AU25" i="19" s="1"/>
  <c r="BR25" i="19" s="1"/>
  <c r="O27" i="19"/>
  <c r="AH27" i="19" s="1"/>
  <c r="BA27" i="19" s="1"/>
  <c r="BX27" i="19" s="1"/>
  <c r="O39" i="19"/>
  <c r="AH39" i="19" s="1"/>
  <c r="M22" i="19"/>
  <c r="AF22" i="19" s="1"/>
  <c r="O51" i="19"/>
  <c r="AH51" i="19" s="1"/>
  <c r="BA51" i="19" s="1"/>
  <c r="BX51" i="19" s="1"/>
  <c r="O41" i="19"/>
  <c r="AH41" i="19" s="1"/>
  <c r="O42" i="19"/>
  <c r="AH42" i="19" s="1"/>
  <c r="AZ42" i="19" s="1"/>
  <c r="BW42" i="19" s="1"/>
  <c r="L51" i="19"/>
  <c r="AE51" i="19" s="1"/>
  <c r="AT51" i="19" s="1"/>
  <c r="BQ51" i="19" s="1"/>
  <c r="L42" i="19"/>
  <c r="AE42" i="19" s="1"/>
  <c r="O45" i="19"/>
  <c r="AH45" i="19" s="1"/>
  <c r="L41" i="19"/>
  <c r="AE41" i="19" s="1"/>
  <c r="AT41" i="19" s="1"/>
  <c r="BQ41" i="19" s="1"/>
  <c r="M18" i="19"/>
  <c r="AF18" i="19" s="1"/>
  <c r="L40" i="19"/>
  <c r="AE40" i="19" s="1"/>
  <c r="AU40" i="19" s="1"/>
  <c r="BR40" i="19" s="1"/>
  <c r="BA44" i="19"/>
  <c r="BX44" i="19" s="1"/>
  <c r="AZ44" i="19"/>
  <c r="BW44" i="19" s="1"/>
  <c r="BA72" i="19"/>
  <c r="BX72" i="19" s="1"/>
  <c r="AU47" i="19"/>
  <c r="BR47" i="19" s="1"/>
  <c r="AU73" i="19"/>
  <c r="BR73" i="19" s="1"/>
  <c r="AT73" i="19"/>
  <c r="BQ73" i="19" s="1"/>
  <c r="AT49" i="19"/>
  <c r="BQ49" i="19" s="1"/>
  <c r="AU49" i="19"/>
  <c r="BR49" i="19" s="1"/>
  <c r="BA23" i="19"/>
  <c r="BX23" i="19" s="1"/>
  <c r="AU44" i="19"/>
  <c r="BR44" i="19" s="1"/>
  <c r="AT44" i="19"/>
  <c r="BQ44" i="19" s="1"/>
  <c r="AT45" i="19"/>
  <c r="BQ45" i="19" s="1"/>
  <c r="BA24" i="19"/>
  <c r="BX24" i="19" s="1"/>
  <c r="AT52" i="19"/>
  <c r="BQ52" i="19" s="1"/>
  <c r="AU27" i="19"/>
  <c r="BR27" i="19" s="1"/>
  <c r="AX69" i="19" l="1"/>
  <c r="BU69" i="19" s="1"/>
  <c r="AV15" i="19"/>
  <c r="BS15" i="19" s="1"/>
  <c r="AX74" i="19"/>
  <c r="BU74" i="19" s="1"/>
  <c r="AX24" i="19"/>
  <c r="BU24" i="19" s="1"/>
  <c r="AY13" i="19"/>
  <c r="BV13" i="19" s="1"/>
  <c r="AT70" i="19"/>
  <c r="BQ70" i="19" s="1"/>
  <c r="AT69" i="19"/>
  <c r="BQ69" i="19" s="1"/>
  <c r="AY68" i="19"/>
  <c r="BV68" i="19" s="1"/>
  <c r="AX68" i="19"/>
  <c r="BU68" i="19" s="1"/>
  <c r="AY18" i="19"/>
  <c r="BV18" i="19" s="1"/>
  <c r="AX18" i="19"/>
  <c r="BU18" i="19" s="1"/>
  <c r="AY45" i="19"/>
  <c r="BV45" i="19" s="1"/>
  <c r="AX45" i="19"/>
  <c r="BU45" i="19" s="1"/>
  <c r="AY16" i="19"/>
  <c r="BV16" i="19" s="1"/>
  <c r="AX16" i="19"/>
  <c r="BU16" i="19" s="1"/>
  <c r="AX70" i="19"/>
  <c r="BU70" i="19" s="1"/>
  <c r="AY70" i="19"/>
  <c r="BV70" i="19" s="1"/>
  <c r="AY48" i="19"/>
  <c r="BV48" i="19" s="1"/>
  <c r="AX48" i="19"/>
  <c r="BU48" i="19" s="1"/>
  <c r="AX65" i="19"/>
  <c r="BU65" i="19" s="1"/>
  <c r="AY65" i="19"/>
  <c r="BV65" i="19" s="1"/>
  <c r="AU68" i="19"/>
  <c r="BR68" i="19" s="1"/>
  <c r="AX27" i="19"/>
  <c r="BU27" i="19" s="1"/>
  <c r="AY27" i="19"/>
  <c r="BV27" i="19" s="1"/>
  <c r="AY76" i="19"/>
  <c r="BV76" i="19" s="1"/>
  <c r="AX76" i="19"/>
  <c r="BU76" i="19" s="1"/>
  <c r="AY41" i="19"/>
  <c r="BV41" i="19" s="1"/>
  <c r="AX41" i="19"/>
  <c r="BU41" i="19" s="1"/>
  <c r="AY51" i="19"/>
  <c r="BV51" i="19" s="1"/>
  <c r="AX51" i="19"/>
  <c r="BU51" i="19" s="1"/>
  <c r="AX15" i="19"/>
  <c r="BU15" i="19" s="1"/>
  <c r="AY15" i="19"/>
  <c r="BV15" i="19" s="1"/>
  <c r="AY39" i="19"/>
  <c r="BV39" i="19" s="1"/>
  <c r="AX39" i="19"/>
  <c r="BU39" i="19" s="1"/>
  <c r="AY19" i="19"/>
  <c r="BV19" i="19" s="1"/>
  <c r="AX19" i="19"/>
  <c r="BU19" i="19" s="1"/>
  <c r="AY75" i="19"/>
  <c r="BV75" i="19" s="1"/>
  <c r="AX75" i="19"/>
  <c r="BU75" i="19" s="1"/>
  <c r="AY46" i="19"/>
  <c r="BV46" i="19" s="1"/>
  <c r="AX46" i="19"/>
  <c r="BU46" i="19" s="1"/>
  <c r="AY42" i="19"/>
  <c r="BV42" i="19" s="1"/>
  <c r="AX42" i="19"/>
  <c r="BU42" i="19" s="1"/>
  <c r="AY26" i="19"/>
  <c r="BV26" i="19" s="1"/>
  <c r="AX26" i="19"/>
  <c r="BU26" i="19" s="1"/>
  <c r="AY73" i="19"/>
  <c r="BV73" i="19" s="1"/>
  <c r="AX73" i="19"/>
  <c r="BU73" i="19" s="1"/>
  <c r="AX17" i="19"/>
  <c r="BU17" i="19" s="1"/>
  <c r="AY17" i="19"/>
  <c r="BV17" i="19" s="1"/>
  <c r="AT65" i="19"/>
  <c r="BQ65" i="19" s="1"/>
  <c r="AU65" i="19"/>
  <c r="BR65" i="19" s="1"/>
  <c r="BA65" i="19"/>
  <c r="BX65" i="19" s="1"/>
  <c r="AZ65" i="19"/>
  <c r="BW65" i="19" s="1"/>
  <c r="AY67" i="19"/>
  <c r="BV67" i="19" s="1"/>
  <c r="AX67" i="19"/>
  <c r="BU67" i="19" s="1"/>
  <c r="AY40" i="19"/>
  <c r="BV40" i="19" s="1"/>
  <c r="AX40" i="19"/>
  <c r="BU40" i="19" s="1"/>
  <c r="AX71" i="19"/>
  <c r="BU71" i="19" s="1"/>
  <c r="AY71" i="19"/>
  <c r="BV71" i="19" s="1"/>
  <c r="AX47" i="19"/>
  <c r="BU47" i="19" s="1"/>
  <c r="AY47" i="19"/>
  <c r="BV47" i="19" s="1"/>
  <c r="AX20" i="19"/>
  <c r="BU20" i="19" s="1"/>
  <c r="AY20" i="19"/>
  <c r="BV20" i="19" s="1"/>
  <c r="AY50" i="19"/>
  <c r="BV50" i="19" s="1"/>
  <c r="AX50" i="19"/>
  <c r="BU50" i="19" s="1"/>
  <c r="AY72" i="19"/>
  <c r="BV72" i="19" s="1"/>
  <c r="AX72" i="19"/>
  <c r="BU72" i="19" s="1"/>
  <c r="AY43" i="19"/>
  <c r="BV43" i="19" s="1"/>
  <c r="AX43" i="19"/>
  <c r="BU43" i="19" s="1"/>
  <c r="AX79" i="19"/>
  <c r="BU79" i="19" s="1"/>
  <c r="AY79" i="19"/>
  <c r="BV79" i="19" s="1"/>
  <c r="AY14" i="19"/>
  <c r="BV14" i="19" s="1"/>
  <c r="AX14" i="19"/>
  <c r="BU14" i="19" s="1"/>
  <c r="AY53" i="19"/>
  <c r="BV53" i="19" s="1"/>
  <c r="AX53" i="19"/>
  <c r="BU53" i="19" s="1"/>
  <c r="AX21" i="19"/>
  <c r="BU21" i="19" s="1"/>
  <c r="AY21" i="19"/>
  <c r="BV21" i="19" s="1"/>
  <c r="AV65" i="19"/>
  <c r="BS65" i="19" s="1"/>
  <c r="AW65" i="19"/>
  <c r="BT65" i="19" s="1"/>
  <c r="AX66" i="19"/>
  <c r="BU66" i="19" s="1"/>
  <c r="AY66" i="19"/>
  <c r="BV66" i="19" s="1"/>
  <c r="AY23" i="19"/>
  <c r="BV23" i="19" s="1"/>
  <c r="AX23" i="19"/>
  <c r="BU23" i="19" s="1"/>
  <c r="AY49" i="19"/>
  <c r="BV49" i="19" s="1"/>
  <c r="AX49" i="19"/>
  <c r="BU49" i="19" s="1"/>
  <c r="AX22" i="19"/>
  <c r="BU22" i="19" s="1"/>
  <c r="AY22" i="19"/>
  <c r="BV22" i="19" s="1"/>
  <c r="AY77" i="19"/>
  <c r="BV77" i="19" s="1"/>
  <c r="AX77" i="19"/>
  <c r="BU77" i="19" s="1"/>
  <c r="AY25" i="19"/>
  <c r="BV25" i="19" s="1"/>
  <c r="AX25" i="19"/>
  <c r="BU25" i="19" s="1"/>
  <c r="AY52" i="19"/>
  <c r="BV52" i="19" s="1"/>
  <c r="AX52" i="19"/>
  <c r="BU52" i="19" s="1"/>
  <c r="AZ14" i="19"/>
  <c r="BW14" i="19" s="1"/>
  <c r="AU66" i="19"/>
  <c r="BR66" i="19" s="1"/>
  <c r="AZ26" i="19"/>
  <c r="BW26" i="19" s="1"/>
  <c r="AU15" i="19"/>
  <c r="BR15" i="19" s="1"/>
  <c r="BA73" i="19"/>
  <c r="BX73" i="19" s="1"/>
  <c r="AU48" i="19"/>
  <c r="BR48" i="19" s="1"/>
  <c r="BA78" i="19"/>
  <c r="BX78" i="19" s="1"/>
  <c r="AV14" i="19"/>
  <c r="BS14" i="19" s="1"/>
  <c r="AU23" i="19"/>
  <c r="BR23" i="19" s="1"/>
  <c r="AT24" i="19"/>
  <c r="BQ24" i="19" s="1"/>
  <c r="AZ47" i="19"/>
  <c r="BW47" i="19" s="1"/>
  <c r="BA43" i="19"/>
  <c r="BX43" i="19" s="1"/>
  <c r="AU76" i="19"/>
  <c r="BR76" i="19" s="1"/>
  <c r="AZ68" i="19"/>
  <c r="BW68" i="19" s="1"/>
  <c r="AT19" i="19"/>
  <c r="BQ19" i="19" s="1"/>
  <c r="AZ75" i="19"/>
  <c r="BW75" i="19" s="1"/>
  <c r="BA19" i="19"/>
  <c r="BX19" i="19" s="1"/>
  <c r="BA77" i="19"/>
  <c r="BX77" i="19" s="1"/>
  <c r="AZ20" i="19"/>
  <c r="BW20" i="19" s="1"/>
  <c r="AZ70" i="19"/>
  <c r="BW70" i="19" s="1"/>
  <c r="AT77" i="19"/>
  <c r="BQ77" i="19" s="1"/>
  <c r="AZ69" i="19"/>
  <c r="BW69" i="19" s="1"/>
  <c r="AZ66" i="19"/>
  <c r="BW66" i="19" s="1"/>
  <c r="BA13" i="19"/>
  <c r="BX13" i="19" s="1"/>
  <c r="AZ48" i="19"/>
  <c r="BW48" i="19" s="1"/>
  <c r="AZ15" i="19"/>
  <c r="BW15" i="19" s="1"/>
  <c r="AU75" i="19"/>
  <c r="BR75" i="19" s="1"/>
  <c r="AZ79" i="19"/>
  <c r="BW79" i="19" s="1"/>
  <c r="AV27" i="19"/>
  <c r="BS27" i="19" s="1"/>
  <c r="AV47" i="19"/>
  <c r="BS47" i="19" s="1"/>
  <c r="AV76" i="19"/>
  <c r="BS76" i="19" s="1"/>
  <c r="AW76" i="19"/>
  <c r="BT76" i="19" s="1"/>
  <c r="AW70" i="19"/>
  <c r="BT70" i="19" s="1"/>
  <c r="AV70" i="19"/>
  <c r="BS70" i="19" s="1"/>
  <c r="AW53" i="19"/>
  <c r="BT53" i="19" s="1"/>
  <c r="AV53" i="19"/>
  <c r="BS53" i="19" s="1"/>
  <c r="AW75" i="19"/>
  <c r="BT75" i="19" s="1"/>
  <c r="AV75" i="19"/>
  <c r="BS75" i="19" s="1"/>
  <c r="AZ76" i="19"/>
  <c r="BW76" i="19" s="1"/>
  <c r="AW74" i="19"/>
  <c r="BT74" i="19" s="1"/>
  <c r="AV74" i="19"/>
  <c r="BS74" i="19" s="1"/>
  <c r="AW43" i="19"/>
  <c r="BT43" i="19" s="1"/>
  <c r="AV43" i="19"/>
  <c r="BS43" i="19" s="1"/>
  <c r="AU72" i="19"/>
  <c r="BR72" i="19" s="1"/>
  <c r="AW42" i="19"/>
  <c r="BT42" i="19" s="1"/>
  <c r="AV42" i="19"/>
  <c r="BS42" i="19" s="1"/>
  <c r="AW51" i="19"/>
  <c r="BT51" i="19" s="1"/>
  <c r="AV51" i="19"/>
  <c r="BS51" i="19" s="1"/>
  <c r="AW48" i="19"/>
  <c r="BT48" i="19" s="1"/>
  <c r="AV48" i="19"/>
  <c r="BS48" i="19" s="1"/>
  <c r="AV71" i="19"/>
  <c r="BS71" i="19" s="1"/>
  <c r="AW71" i="19"/>
  <c r="BT71" i="19" s="1"/>
  <c r="AV79" i="19"/>
  <c r="BS79" i="19" s="1"/>
  <c r="AW79" i="19"/>
  <c r="BT79" i="19" s="1"/>
  <c r="AW78" i="19"/>
  <c r="BT78" i="19" s="1"/>
  <c r="AV78" i="19"/>
  <c r="BS78" i="19" s="1"/>
  <c r="AW77" i="19"/>
  <c r="BT77" i="19" s="1"/>
  <c r="AV77" i="19"/>
  <c r="BS77" i="19" s="1"/>
  <c r="AW50" i="19"/>
  <c r="BT50" i="19" s="1"/>
  <c r="AV50" i="19"/>
  <c r="BS50" i="19" s="1"/>
  <c r="AW67" i="19"/>
  <c r="BT67" i="19" s="1"/>
  <c r="AV67" i="19"/>
  <c r="BS67" i="19" s="1"/>
  <c r="AV68" i="19"/>
  <c r="BS68" i="19" s="1"/>
  <c r="AW68" i="19"/>
  <c r="BT68" i="19" s="1"/>
  <c r="AV41" i="19"/>
  <c r="BS41" i="19" s="1"/>
  <c r="AW41" i="19"/>
  <c r="BT41" i="19" s="1"/>
  <c r="AW69" i="19"/>
  <c r="BT69" i="19" s="1"/>
  <c r="AV69" i="19"/>
  <c r="BS69" i="19" s="1"/>
  <c r="AV40" i="19"/>
  <c r="BS40" i="19" s="1"/>
  <c r="AW40" i="19"/>
  <c r="BT40" i="19" s="1"/>
  <c r="AW66" i="19"/>
  <c r="BT66" i="19" s="1"/>
  <c r="AV66" i="19"/>
  <c r="BS66" i="19" s="1"/>
  <c r="AW52" i="19"/>
  <c r="BT52" i="19" s="1"/>
  <c r="AV52" i="19"/>
  <c r="BS52" i="19" s="1"/>
  <c r="AW39" i="19"/>
  <c r="BT39" i="19" s="1"/>
  <c r="AV39" i="19"/>
  <c r="BS39" i="19" s="1"/>
  <c r="AW46" i="19"/>
  <c r="BT46" i="19" s="1"/>
  <c r="AV46" i="19"/>
  <c r="BS46" i="19" s="1"/>
  <c r="AV72" i="19"/>
  <c r="BS72" i="19" s="1"/>
  <c r="AW72" i="19"/>
  <c r="BT72" i="19" s="1"/>
  <c r="AW49" i="19"/>
  <c r="BT49" i="19" s="1"/>
  <c r="AV49" i="19"/>
  <c r="BS49" i="19" s="1"/>
  <c r="AV45" i="19"/>
  <c r="BS45" i="19" s="1"/>
  <c r="AW45" i="19"/>
  <c r="BT45" i="19" s="1"/>
  <c r="AW73" i="19"/>
  <c r="BT73" i="19" s="1"/>
  <c r="AV73" i="19"/>
  <c r="BS73" i="19" s="1"/>
  <c r="AU16" i="19"/>
  <c r="BR16" i="19" s="1"/>
  <c r="AZ71" i="19"/>
  <c r="BW71" i="19" s="1"/>
  <c r="BA53" i="19"/>
  <c r="AV25" i="19"/>
  <c r="BS25" i="19" s="1"/>
  <c r="AW25" i="19"/>
  <c r="BT25" i="19" s="1"/>
  <c r="AV22" i="19"/>
  <c r="BS22" i="19" s="1"/>
  <c r="AW22" i="19"/>
  <c r="BT22" i="19" s="1"/>
  <c r="AV19" i="19"/>
  <c r="BS19" i="19" s="1"/>
  <c r="AW19" i="19"/>
  <c r="BT19" i="19" s="1"/>
  <c r="AV20" i="19"/>
  <c r="BS20" i="19" s="1"/>
  <c r="AW20" i="19"/>
  <c r="BT20" i="19" s="1"/>
  <c r="AT39" i="19"/>
  <c r="BQ39" i="19" s="1"/>
  <c r="AZ16" i="19"/>
  <c r="BW16" i="19" s="1"/>
  <c r="AZ74" i="19"/>
  <c r="BW74" i="19" s="1"/>
  <c r="AW13" i="19"/>
  <c r="BT13" i="19" s="1"/>
  <c r="AV13" i="19"/>
  <c r="BS13" i="19" s="1"/>
  <c r="AZ50" i="19"/>
  <c r="BW50" i="19" s="1"/>
  <c r="AV17" i="19"/>
  <c r="BS17" i="19" s="1"/>
  <c r="AW17" i="19"/>
  <c r="BT17" i="19" s="1"/>
  <c r="AV26" i="19"/>
  <c r="BS26" i="19" s="1"/>
  <c r="AW26" i="19"/>
  <c r="BT26" i="19" s="1"/>
  <c r="AV16" i="19"/>
  <c r="BS16" i="19" s="1"/>
  <c r="AW16" i="19"/>
  <c r="BT16" i="19" s="1"/>
  <c r="AZ67" i="19"/>
  <c r="BW67" i="19" s="1"/>
  <c r="AT53" i="19"/>
  <c r="BQ53" i="19" s="1"/>
  <c r="AT18" i="19"/>
  <c r="BQ18" i="19" s="1"/>
  <c r="AV21" i="19"/>
  <c r="BS21" i="19" s="1"/>
  <c r="AW21" i="19"/>
  <c r="BT21" i="19" s="1"/>
  <c r="AV18" i="19"/>
  <c r="BS18" i="19" s="1"/>
  <c r="AW18" i="19"/>
  <c r="BT18" i="19" s="1"/>
  <c r="AV23" i="19"/>
  <c r="BS23" i="19" s="1"/>
  <c r="AW23" i="19"/>
  <c r="BT23" i="19" s="1"/>
  <c r="AV24" i="19"/>
  <c r="BS24" i="19" s="1"/>
  <c r="AW24" i="19"/>
  <c r="BT24" i="19" s="1"/>
  <c r="AT50" i="19"/>
  <c r="BQ50" i="19" s="1"/>
  <c r="AU71" i="19"/>
  <c r="BR71" i="19" s="1"/>
  <c r="AT79" i="19"/>
  <c r="BQ79" i="19" s="1"/>
  <c r="AZ52" i="19"/>
  <c r="AT74" i="19"/>
  <c r="BQ74" i="19" s="1"/>
  <c r="AU78" i="19"/>
  <c r="BR78" i="19" s="1"/>
  <c r="AT67" i="19"/>
  <c r="BQ67" i="19" s="1"/>
  <c r="AT20" i="19"/>
  <c r="BQ20" i="19" s="1"/>
  <c r="AT17" i="19"/>
  <c r="BQ17" i="19" s="1"/>
  <c r="AT14" i="19"/>
  <c r="BQ14" i="19" s="1"/>
  <c r="AT13" i="19"/>
  <c r="BQ13" i="19" s="1"/>
  <c r="AT26" i="19"/>
  <c r="BQ26" i="19" s="1"/>
  <c r="AZ21" i="19"/>
  <c r="BW21" i="19" s="1"/>
  <c r="BA17" i="19"/>
  <c r="BX17" i="19" s="1"/>
  <c r="AZ22" i="19"/>
  <c r="BW22" i="19" s="1"/>
  <c r="AZ51" i="19"/>
  <c r="BW51" i="19" s="1"/>
  <c r="AT22" i="19"/>
  <c r="BQ22" i="19" s="1"/>
  <c r="AZ40" i="19"/>
  <c r="BW40" i="19" s="1"/>
  <c r="BA49" i="19"/>
  <c r="AT43" i="19"/>
  <c r="BQ43" i="19" s="1"/>
  <c r="AU41" i="19"/>
  <c r="BR41" i="19" s="1"/>
  <c r="AU51" i="19"/>
  <c r="BR51" i="19" s="1"/>
  <c r="AT46" i="19"/>
  <c r="BQ46" i="19" s="1"/>
  <c r="BA25" i="19"/>
  <c r="BX25" i="19" s="1"/>
  <c r="BA45" i="19"/>
  <c r="AZ45" i="19"/>
  <c r="AZ18" i="19"/>
  <c r="BW18" i="19" s="1"/>
  <c r="BA18" i="19"/>
  <c r="BX18" i="19" s="1"/>
  <c r="AT25" i="19"/>
  <c r="BQ25" i="19" s="1"/>
  <c r="AT21" i="19"/>
  <c r="BQ21" i="19" s="1"/>
  <c r="AU42" i="19"/>
  <c r="BR42" i="19" s="1"/>
  <c r="AT42" i="19"/>
  <c r="BQ42" i="19" s="1"/>
  <c r="BA41" i="19"/>
  <c r="BX41" i="19" s="1"/>
  <c r="AZ41" i="19"/>
  <c r="BW41" i="19" s="1"/>
  <c r="AZ27" i="19"/>
  <c r="BW27" i="19" s="1"/>
  <c r="BA42" i="19"/>
  <c r="BX42" i="19" s="1"/>
  <c r="BA46" i="19"/>
  <c r="BX46" i="19" s="1"/>
  <c r="AT40" i="19"/>
  <c r="BQ40" i="19" s="1"/>
  <c r="AZ39" i="19"/>
  <c r="BW39" i="19" s="1"/>
  <c r="BA39" i="19"/>
  <c r="BX39" i="19" s="1"/>
  <c r="CL15" i="19" l="1"/>
  <c r="CL71" i="19"/>
  <c r="BW45" i="19"/>
  <c r="BX49" i="19"/>
  <c r="BX45" i="19"/>
  <c r="BW52" i="19"/>
  <c r="BX53" i="19"/>
  <c r="CL45" i="19" l="1"/>
  <c r="CP19" i="19" s="1"/>
  <c r="CL25" i="19"/>
  <c r="CO25" i="19" s="1"/>
  <c r="CL75" i="19"/>
  <c r="CQ23" i="19" s="1"/>
  <c r="CL72" i="19"/>
  <c r="CQ20" i="19" s="1"/>
  <c r="CL44" i="19"/>
  <c r="CP18" i="19" s="1"/>
  <c r="CL52" i="19"/>
  <c r="CP26" i="19" s="1"/>
  <c r="CL47" i="19"/>
  <c r="CP21" i="19" s="1"/>
  <c r="CL53" i="19"/>
  <c r="CP27" i="19" s="1"/>
  <c r="CL40" i="19"/>
  <c r="CP14" i="19" s="1"/>
  <c r="CL19" i="19"/>
  <c r="CO19" i="19" s="1"/>
  <c r="CL14" i="19"/>
  <c r="CO14" i="19" s="1"/>
  <c r="CL16" i="19"/>
  <c r="CO16" i="19" s="1"/>
  <c r="CL49" i="19"/>
  <c r="CP23" i="19" s="1"/>
  <c r="CL48" i="19"/>
  <c r="CP22" i="19" s="1"/>
  <c r="CL43" i="19"/>
  <c r="CP17" i="19" s="1"/>
  <c r="CL46" i="19"/>
  <c r="CP20" i="19" s="1"/>
  <c r="CL27" i="19"/>
  <c r="CO27" i="19" s="1"/>
  <c r="CL76" i="19"/>
  <c r="CQ24" i="19" s="1"/>
  <c r="CL74" i="19"/>
  <c r="CQ22" i="19" s="1"/>
  <c r="CL77" i="19"/>
  <c r="CQ25" i="19" s="1"/>
  <c r="CL13" i="19"/>
  <c r="CO13" i="19" s="1"/>
  <c r="CL51" i="19"/>
  <c r="CP25" i="19" s="1"/>
  <c r="CL69" i="19"/>
  <c r="CQ17" i="19" s="1"/>
  <c r="CL23" i="19"/>
  <c r="CO23" i="19" s="1"/>
  <c r="CL78" i="19"/>
  <c r="CQ26" i="19" s="1"/>
  <c r="CL21" i="19"/>
  <c r="CO21" i="19" s="1"/>
  <c r="CL20" i="19"/>
  <c r="CO20" i="19" s="1"/>
  <c r="CL70" i="19"/>
  <c r="CQ18" i="19" s="1"/>
  <c r="CL68" i="19"/>
  <c r="CQ16" i="19" s="1"/>
  <c r="CL73" i="19"/>
  <c r="CQ21" i="19" s="1"/>
  <c r="CL67" i="19"/>
  <c r="CQ15" i="19" s="1"/>
  <c r="CL66" i="19"/>
  <c r="CQ14" i="19" s="1"/>
  <c r="CL79" i="19"/>
  <c r="CQ27" i="19" s="1"/>
  <c r="CL39" i="19"/>
  <c r="CP13" i="19" s="1"/>
  <c r="CL50" i="19"/>
  <c r="CP24" i="19" s="1"/>
  <c r="CL26" i="19"/>
  <c r="CO26" i="19" s="1"/>
  <c r="CL65" i="19"/>
  <c r="CQ13" i="19" s="1"/>
  <c r="CL42" i="19"/>
  <c r="CP16" i="19" s="1"/>
  <c r="CL41" i="19"/>
  <c r="CP15" i="19" s="1"/>
  <c r="CL24" i="19"/>
  <c r="CO24" i="19" s="1"/>
  <c r="CL18" i="19"/>
  <c r="CO18" i="19" s="1"/>
  <c r="CL17" i="19"/>
  <c r="CO17" i="19" s="1"/>
  <c r="CL22" i="19"/>
  <c r="CO22" i="19" s="1"/>
  <c r="CQ19" i="19"/>
  <c r="CO15" i="19"/>
  <c r="CS22" i="19" l="1"/>
  <c r="CS25" i="19"/>
  <c r="CS17" i="19"/>
  <c r="CS14" i="19"/>
  <c r="CS21" i="19"/>
  <c r="CS18" i="19"/>
  <c r="CS27" i="19"/>
  <c r="CS24" i="19"/>
  <c r="CS19" i="19"/>
  <c r="CS23" i="19"/>
  <c r="CS15" i="19"/>
  <c r="CS26" i="19"/>
  <c r="CS20" i="19"/>
  <c r="CS16" i="19"/>
  <c r="CS13" i="19"/>
</calcChain>
</file>

<file path=xl/sharedStrings.xml><?xml version="1.0" encoding="utf-8"?>
<sst xmlns="http://schemas.openxmlformats.org/spreadsheetml/2006/main" count="300" uniqueCount="82">
  <si>
    <t xml:space="preserve">, </t>
  </si>
  <si>
    <t>T=1</t>
  </si>
  <si>
    <t>T=2</t>
  </si>
  <si>
    <t>T=3</t>
  </si>
  <si>
    <t>EV</t>
  </si>
  <si>
    <t>Audi e-TRON 55 Quattro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</si>
  <si>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</si>
  <si>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</si>
  <si>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</si>
  <si>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</si>
  <si>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</si>
  <si>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</si>
  <si>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</si>
  <si>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</si>
  <si>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</si>
  <si>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</si>
  <si>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</si>
  <si>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</si>
  <si>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</si>
  <si>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</si>
  <si>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</si>
  <si>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</si>
  <si>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</si>
  <si>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</si>
  <si>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</si>
  <si>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</si>
  <si>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</si>
  <si>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</si>
  <si>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</si>
  <si>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</si>
  <si>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</si>
  <si>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</si>
  <si>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</si>
  <si>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</si>
  <si>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</si>
  <si>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</si>
  <si>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</si>
  <si>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</si>
  <si>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</si>
  <si>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</si>
  <si>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</si>
  <si>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</si>
  <si>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</si>
  <si>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</si>
  <si>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</si>
  <si>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</si>
  <si>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</si>
  <si>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</si>
  <si>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</si>
  <si>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</si>
  <si>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</si>
  <si>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</si>
  <si>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</si>
  <si>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</si>
  <si>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</si>
  <si>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</si>
  <si>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</si>
  <si>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</si>
  <si>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</si>
  <si>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</si>
  <si>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</si>
  <si>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</si>
  <si>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</si>
  <si>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</si>
  <si>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</si>
  <si>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</si>
  <si>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</si>
  <si>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</si>
  <si>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</si>
  <si>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</si>
  <si>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</si>
  <si>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</si>
  <si>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</si>
  <si>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</si>
  <si>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</si>
  <si>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</si>
  <si>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Yer 25</t>
  </si>
  <si>
    <t>Yer 26</t>
  </si>
  <si>
    <t>Yer 27</t>
  </si>
  <si>
    <t>Yer 28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</si>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</sst>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34" xfId="0" applyNumberFormat="1" applyFill="1" applyBorder="1" applyAlignment="1">
      <alignment horizontal="center" vertical="center"/>
    </xf>
    <xf numFmtId="165" fontId="7" fillId="2" borderId="41" xfId="0" applyNumberFormat="1" applyFont="1" applyFill="1" applyBorder="1" applyAlignment="1">
      <alignment horizontal="center" vertical="center"/>
    </xf>
    <xf numFmtId="165" fontId="7" fillId="2" borderId="34" xfId="0" applyNumberFormat="1" applyFon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7" fillId="2" borderId="41" xfId="0" applyNumberFormat="1" applyFont="1" applyFill="1" applyBorder="1" applyAlignment="1">
      <alignment horizontal="center" vertical="center"/>
    </xf>
    <xf numFmtId="1" fontId="7" fillId="2" borderId="34" xfId="0" applyNumberFormat="1" applyFont="1" applyFill="1" applyBorder="1" applyAlignment="1">
      <alignment horizontal="center" vertical="center"/>
    </xf>
    <xf numFmtId="49" fontId="2" fillId="7" borderId="32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65" fontId="0" fillId="3" borderId="43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165" fontId="7" fillId="2" borderId="43" xfId="0" applyNumberFormat="1" applyFont="1" applyFill="1" applyBorder="1" applyAlignment="1">
      <alignment horizontal="center" vertical="center"/>
    </xf>
    <xf numFmtId="165" fontId="7" fillId="2" borderId="29" xfId="0" applyNumberFormat="1" applyFont="1" applyFill="1" applyBorder="1" applyAlignment="1">
      <alignment horizontal="center" vertical="center"/>
    </xf>
    <xf numFmtId="1" fontId="0" fillId="3" borderId="43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1" fontId="7" fillId="2" borderId="43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49" fontId="2" fillId="0" borderId="32" xfId="0" applyNumberFormat="1" applyFont="1" applyBorder="1" applyAlignment="1">
      <alignment horizontal="center" vertical="center"/>
    </xf>
    <xf numFmtId="49" fontId="2" fillId="7" borderId="33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65" fontId="0" fillId="3" borderId="28" xfId="0" applyNumberFormat="1" applyFill="1" applyBorder="1" applyAlignment="1">
      <alignment horizontal="center" vertical="center"/>
    </xf>
    <xf numFmtId="165" fontId="0" fillId="3" borderId="26" xfId="0" applyNumberFormat="1" applyFill="1" applyBorder="1" applyAlignment="1">
      <alignment horizontal="center" vertical="center"/>
    </xf>
    <xf numFmtId="165" fontId="7" fillId="2" borderId="28" xfId="0" applyNumberFormat="1" applyFont="1" applyFill="1" applyBorder="1" applyAlignment="1">
      <alignment horizontal="center" vertical="center"/>
    </xf>
    <xf numFmtId="165" fontId="7" fillId="2" borderId="26" xfId="0" applyNumberFormat="1" applyFont="1" applyFill="1" applyBorder="1" applyAlignment="1">
      <alignment horizontal="center" vertical="center"/>
    </xf>
    <xf numFmtId="1" fontId="0" fillId="3" borderId="2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7" fillId="2" borderId="28" xfId="0" applyNumberFormat="1" applyFont="1" applyFill="1" applyBorder="1" applyAlignment="1">
      <alignment horizontal="center" vertical="center"/>
    </xf>
    <xf numFmtId="1" fontId="7" fillId="2" borderId="26" xfId="0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65" fontId="0" fillId="3" borderId="19" xfId="0" applyNumberFormat="1" applyFill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20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0" fillId="2" borderId="32" xfId="0" applyNumberFormat="1" applyFill="1" applyBorder="1" applyAlignment="1">
      <alignment horizontal="center" vertical="center"/>
    </xf>
    <xf numFmtId="165" fontId="0" fillId="2" borderId="20" xfId="0" applyNumberForma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65" fontId="0" fillId="3" borderId="46" xfId="0" applyNumberForma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3" borderId="24" xfId="0" applyNumberFormat="1" applyFill="1" applyBorder="1" applyAlignment="1">
      <alignment horizontal="center" vertical="center"/>
    </xf>
    <xf numFmtId="165" fontId="0" fillId="2" borderId="33" xfId="0" applyNumberFormat="1" applyFill="1" applyBorder="1" applyAlignment="1">
      <alignment horizontal="center" vertical="center"/>
    </xf>
    <xf numFmtId="165" fontId="0" fillId="2" borderId="23" xfId="0" applyNumberFormat="1" applyFill="1" applyBorder="1" applyAlignment="1">
      <alignment horizontal="center" vertical="center"/>
    </xf>
    <xf numFmtId="165" fontId="0" fillId="2" borderId="24" xfId="0" applyNumberFormat="1" applyFill="1" applyBorder="1" applyAlignment="1">
      <alignment horizontal="center" vertical="center"/>
    </xf>
    <xf numFmtId="1" fontId="0" fillId="3" borderId="46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7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7" borderId="17" xfId="0" applyNumberFormat="1" applyFont="1" applyFill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40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5" fontId="7" fillId="2" borderId="30" xfId="0" applyNumberFormat="1" applyFont="1" applyFill="1" applyBorder="1" applyAlignment="1">
      <alignment horizontal="center" vertical="center"/>
    </xf>
    <xf numFmtId="165" fontId="7" fillId="2" borderId="23" xfId="0" applyNumberFormat="1" applyFont="1" applyFill="1" applyBorder="1" applyAlignment="1">
      <alignment horizontal="center" vertical="center"/>
    </xf>
    <xf numFmtId="1" fontId="7" fillId="2" borderId="20" xfId="0" applyNumberFormat="1" applyFont="1" applyFill="1" applyBorder="1" applyAlignment="1">
      <alignment horizontal="center" vertical="center"/>
    </xf>
    <xf numFmtId="1" fontId="7" fillId="2" borderId="30" xfId="0" applyNumberFormat="1" applyFont="1" applyFill="1" applyBorder="1" applyAlignment="1">
      <alignment horizontal="center" vertical="center"/>
    </xf>
    <xf numFmtId="1" fontId="7" fillId="2" borderId="2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165" fontId="0" fillId="3" borderId="42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165" fontId="0" fillId="3" borderId="47" xfId="0" applyNumberFormat="1" applyFill="1" applyBorder="1" applyAlignment="1">
      <alignment horizontal="center" vertical="center"/>
    </xf>
    <xf numFmtId="165" fontId="0" fillId="3" borderId="31" xfId="0" applyNumberForma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49" fontId="2" fillId="7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6" xfId="0" applyNumberFormat="1" applyFill="1" applyBorder="1" applyAlignment="1">
      <alignment horizontal="center" vertical="center"/>
    </xf>
    <xf numFmtId="165" fontId="0" fillId="2" borderId="31" xfId="0" applyNumberFormat="1" applyFill="1" applyBorder="1" applyAlignment="1">
      <alignment horizontal="center" vertical="center"/>
    </xf>
    <xf numFmtId="1" fontId="0" fillId="2" borderId="40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1" fontId="0" fillId="2" borderId="44" xfId="0" applyNumberFormat="1" applyFill="1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10">
        <v>2022</v>
      </c>
      <c r="D2" s="10">
        <v>2023</v>
      </c>
      <c r="E2" s="10">
        <v>2024</v>
      </c>
      <c r="F2" s="10">
        <v>2025</v>
      </c>
      <c r="G2" s="118">
        <v>2026</v>
      </c>
      <c r="H2" s="118">
        <v>2027</v>
      </c>
      <c r="I2" s="118">
        <v>2028</v>
      </c>
      <c r="J2" s="10">
        <v>2029</v>
      </c>
      <c r="K2" s="10">
        <v>2030</v>
      </c>
    </row>
    <row r="3" spans="2:11" x14ac:dyDescent="0.35">
      <c r="B3" s="119"/>
      <c r="C3" s="9"/>
      <c r="D3" s="9">
        <v>1.02</v>
      </c>
      <c r="E3" s="9">
        <v>1.02</v>
      </c>
      <c r="F3" s="9">
        <v>1.02</v>
      </c>
      <c r="G3" s="120">
        <v>1.02</v>
      </c>
      <c r="H3" s="120">
        <v>1.02</v>
      </c>
      <c r="I3" s="120">
        <v>1.02</v>
      </c>
      <c r="J3" s="9">
        <v>1.02</v>
      </c>
      <c r="K3" s="9">
        <v>1.02</v>
      </c>
    </row>
    <row r="4" spans="2:11" x14ac:dyDescent="0.35">
      <c r="B4" t="s">
        <v>65</v>
      </c>
      <c r="C4" s="9">
        <v>3000</v>
      </c>
      <c r="D4" s="9">
        <f>C4*D3</f>
        <v>3060</v>
      </c>
      <c r="E4" s="121">
        <f t="shared" ref="E4:K4" si="0">D4*E3</f>
        <v>3121.2000000000003</v>
      </c>
      <c r="F4" s="121">
        <f t="shared" si="0"/>
        <v>3183.6240000000003</v>
      </c>
      <c r="G4" s="122">
        <f t="shared" si="0"/>
        <v>3247.2964800000004</v>
      </c>
      <c r="H4" s="122">
        <f t="shared" si="0"/>
        <v>3312.2424096000004</v>
      </c>
      <c r="I4" s="122">
        <f t="shared" si="0"/>
        <v>3378.4872577920005</v>
      </c>
      <c r="J4" s="121">
        <f t="shared" si="0"/>
        <v>3446.0570029478404</v>
      </c>
      <c r="K4" s="121">
        <f t="shared" si="0"/>
        <v>3514.9781430067974</v>
      </c>
    </row>
    <row r="5" spans="2:11" x14ac:dyDescent="0.35">
      <c r="B5" t="s">
        <v>66</v>
      </c>
      <c r="C5" s="9">
        <v>9000</v>
      </c>
      <c r="D5" s="9">
        <f>C5*D3</f>
        <v>9180</v>
      </c>
      <c r="E5" s="121">
        <f t="shared" ref="E5:K5" si="1">D5*E3</f>
        <v>9363.6</v>
      </c>
      <c r="F5" s="121">
        <f t="shared" si="1"/>
        <v>9550.8720000000012</v>
      </c>
      <c r="G5" s="122">
        <f t="shared" si="1"/>
        <v>9741.8894400000008</v>
      </c>
      <c r="H5" s="122">
        <f t="shared" si="1"/>
        <v>9936.7272288000004</v>
      </c>
      <c r="I5" s="122">
        <f t="shared" si="1"/>
        <v>10135.461773376001</v>
      </c>
      <c r="J5" s="121">
        <f t="shared" si="1"/>
        <v>10338.171008843521</v>
      </c>
      <c r="K5" s="121">
        <f t="shared" si="1"/>
        <v>10544.934429020392</v>
      </c>
    </row>
    <row r="6" spans="2:11" x14ac:dyDescent="0.35">
      <c r="B6" t="s">
        <v>67</v>
      </c>
      <c r="C6" s="9">
        <v>5560</v>
      </c>
      <c r="D6" s="121">
        <f>C6*D3</f>
        <v>5671.2</v>
      </c>
      <c r="E6" s="121">
        <f t="shared" ref="E6:K6" si="2">D6*E3</f>
        <v>5784.6239999999998</v>
      </c>
      <c r="F6" s="121">
        <f t="shared" si="2"/>
        <v>5900.3164799999995</v>
      </c>
      <c r="G6" s="122">
        <f t="shared" si="2"/>
        <v>6018.3228095999993</v>
      </c>
      <c r="H6" s="122">
        <f t="shared" si="2"/>
        <v>6138.6892657919998</v>
      </c>
      <c r="I6" s="122">
        <f t="shared" si="2"/>
        <v>6261.4630511078403</v>
      </c>
      <c r="J6" s="121">
        <f t="shared" si="2"/>
        <v>6386.6923121299969</v>
      </c>
      <c r="K6" s="121">
        <f t="shared" si="2"/>
        <v>6514.4261583725965</v>
      </c>
    </row>
    <row r="7" spans="2:11" x14ac:dyDescent="0.35">
      <c r="B7" t="s">
        <v>68</v>
      </c>
      <c r="C7" s="9">
        <v>150</v>
      </c>
      <c r="D7" s="121">
        <f>C7*D3</f>
        <v>153</v>
      </c>
      <c r="E7" s="121">
        <f t="shared" ref="E7:K7" si="3">D7*E3</f>
        <v>156.06</v>
      </c>
      <c r="F7" s="121">
        <f t="shared" si="3"/>
        <v>159.18120000000002</v>
      </c>
      <c r="G7" s="122">
        <f t="shared" si="3"/>
        <v>162.36482400000003</v>
      </c>
      <c r="H7" s="122">
        <f t="shared" si="3"/>
        <v>165.61212048000004</v>
      </c>
      <c r="I7" s="122">
        <f t="shared" si="3"/>
        <v>168.92436288960005</v>
      </c>
      <c r="J7" s="121">
        <f t="shared" si="3"/>
        <v>172.30285014739206</v>
      </c>
      <c r="K7" s="121">
        <f t="shared" si="3"/>
        <v>175.7489071503399</v>
      </c>
    </row>
    <row r="8" spans="2:11" x14ac:dyDescent="0.35">
      <c r="B8" t="s">
        <v>69</v>
      </c>
      <c r="C8" s="9">
        <v>5750</v>
      </c>
      <c r="D8" s="121">
        <f>C8*D3</f>
        <v>5865</v>
      </c>
      <c r="E8" s="121">
        <f t="shared" ref="E8:K8" si="4">D8*E3</f>
        <v>5982.3</v>
      </c>
      <c r="F8" s="121">
        <f t="shared" si="4"/>
        <v>6101.9459999999999</v>
      </c>
      <c r="G8" s="122">
        <f t="shared" si="4"/>
        <v>6223.9849199999999</v>
      </c>
      <c r="H8" s="122">
        <f t="shared" si="4"/>
        <v>6348.4646184000003</v>
      </c>
      <c r="I8" s="122">
        <f t="shared" si="4"/>
        <v>6475.4339107680007</v>
      </c>
      <c r="J8" s="121">
        <f t="shared" si="4"/>
        <v>6604.942588983361</v>
      </c>
      <c r="K8" s="121">
        <f t="shared" si="4"/>
        <v>6737.0414407630287</v>
      </c>
    </row>
    <row r="9" spans="2:11" x14ac:dyDescent="0.35">
      <c r="B9" t="s">
        <v>70</v>
      </c>
      <c r="C9" s="9">
        <v>90</v>
      </c>
      <c r="D9" s="121">
        <f>C9*D3</f>
        <v>91.8</v>
      </c>
      <c r="E9" s="121">
        <f t="shared" ref="E9:K9" si="5">D9*E3</f>
        <v>93.635999999999996</v>
      </c>
      <c r="F9" s="121">
        <f t="shared" si="5"/>
        <v>95.508719999999997</v>
      </c>
      <c r="G9" s="122">
        <f t="shared" si="5"/>
        <v>97.418894399999999</v>
      </c>
      <c r="H9" s="122">
        <f t="shared" si="5"/>
        <v>99.367272287999995</v>
      </c>
      <c r="I9" s="122">
        <f t="shared" si="5"/>
        <v>101.35461773375999</v>
      </c>
      <c r="J9" s="121">
        <f t="shared" si="5"/>
        <v>103.3817100884352</v>
      </c>
      <c r="K9" s="121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FD8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2" width="14.6328125" style="1" customWidth="1"/>
    <col min="13" max="19" width="12.6328125" style="1" customWidth="1"/>
    <col min="20" max="20" width="8.7265625" style="1"/>
    <col min="21" max="21" width="3.36328125" style="1" bestFit="1" customWidth="1"/>
    <col min="22" max="22" width="21.81640625" style="1" bestFit="1" customWidth="1"/>
    <col min="23" max="24" width="3.36328125" style="1" hidden="1" customWidth="1"/>
    <col min="25" max="26" width="17.1796875" style="1" hidden="1" customWidth="1"/>
    <col min="27" max="27" width="8.36328125" style="1" customWidth="1"/>
    <col min="28" max="28" width="8.08984375" style="1" bestFit="1" customWidth="1"/>
    <col min="29" max="38" width="12.6328125" style="1" customWidth="1"/>
    <col min="39" max="39" width="2.08984375" style="1" bestFit="1" customWidth="1"/>
    <col min="40" max="41" width="8.7265625" style="1"/>
    <col min="42" max="61" width="6.6328125" style="1" customWidth="1"/>
    <col min="62" max="64" width="8.7265625" style="1"/>
    <col min="65" max="84" width="6.6328125" style="1" customWidth="1"/>
    <col min="85" max="89" width="8.7265625" style="1"/>
    <col min="90" max="90" width="13.453125" style="1" bestFit="1" customWidth="1"/>
    <col min="91" max="92" width="8.7265625" style="1"/>
    <col min="93" max="93" width="13.453125" style="1" bestFit="1" customWidth="1"/>
    <col min="94" max="95" width="14.453125" style="1" bestFit="1" customWidth="1"/>
    <col min="96" max="96" width="8.7265625" style="1"/>
    <col min="97" max="97" width="43.08984375" style="1" bestFit="1" customWidth="1"/>
    <col min="98" max="98" width="8.7265625" style="1"/>
    <col min="99" max="99" width="10" style="1" bestFit="1" customWidth="1"/>
    <col min="100" max="114" width="8.7265625" style="1"/>
    <col min="115" max="115" width="8.7265625" style="1" customWidth="1"/>
    <col min="116" max="157" width="8.7265625" style="1"/>
    <col min="158" max="158" width="153.54296875" style="1" bestFit="1" customWidth="1"/>
    <col min="159" max="159" width="8.7265625" style="1"/>
    <col min="160" max="160" width="23.36328125" style="1" bestFit="1" customWidth="1"/>
    <col min="161" max="16384" width="8.7265625" style="1"/>
  </cols>
  <sheetData>
    <row r="1" spans="1:160" ht="15" thickBot="1" x14ac:dyDescent="0.4">
      <c r="A1" s="1">
        <v>2</v>
      </c>
    </row>
    <row r="2" spans="1:160" x14ac:dyDescent="0.35">
      <c r="B2" s="170" t="s">
        <v>7</v>
      </c>
      <c r="C2" s="171"/>
      <c r="D2" s="171"/>
      <c r="E2" s="171"/>
      <c r="F2" s="171"/>
      <c r="G2" s="171"/>
      <c r="H2" s="171"/>
      <c r="I2" s="172"/>
      <c r="U2" s="170" t="s">
        <v>8</v>
      </c>
      <c r="V2" s="171"/>
      <c r="W2" s="171"/>
      <c r="X2" s="171"/>
      <c r="Y2" s="171"/>
      <c r="Z2" s="171"/>
      <c r="AA2" s="171"/>
      <c r="AB2" s="172"/>
      <c r="AN2" s="170" t="s">
        <v>7</v>
      </c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2"/>
      <c r="BK2" s="170" t="s">
        <v>8</v>
      </c>
      <c r="BL2" s="171"/>
      <c r="BM2" s="171"/>
      <c r="BN2" s="171"/>
      <c r="BO2" s="171"/>
      <c r="BP2" s="171"/>
      <c r="BQ2" s="171"/>
      <c r="BR2" s="171"/>
      <c r="BS2" s="171"/>
      <c r="BT2" s="171"/>
      <c r="BU2" s="171"/>
      <c r="BV2" s="172"/>
    </row>
    <row r="3" spans="1:160" ht="15" thickBot="1" x14ac:dyDescent="0.4">
      <c r="B3" s="173"/>
      <c r="C3" s="174"/>
      <c r="D3" s="174"/>
      <c r="E3" s="174"/>
      <c r="F3" s="174"/>
      <c r="G3" s="174"/>
      <c r="H3" s="174"/>
      <c r="I3" s="175"/>
      <c r="U3" s="173"/>
      <c r="V3" s="174"/>
      <c r="W3" s="174"/>
      <c r="X3" s="174"/>
      <c r="Y3" s="174"/>
      <c r="Z3" s="174"/>
      <c r="AA3" s="174"/>
      <c r="AB3" s="175"/>
      <c r="AN3" s="173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5"/>
      <c r="BK3" s="173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5"/>
    </row>
    <row r="4" spans="1:160" ht="29.5" thickBot="1" x14ac:dyDescent="0.4">
      <c r="K4" s="117" t="s">
        <v>61</v>
      </c>
      <c r="L4" s="117" t="s">
        <v>62</v>
      </c>
      <c r="M4" s="117" t="s">
        <v>63</v>
      </c>
      <c r="N4" s="117"/>
      <c r="O4" s="117" t="s">
        <v>64</v>
      </c>
    </row>
    <row r="5" spans="1:160" ht="15" thickBot="1" x14ac:dyDescent="0.4">
      <c r="C5" s="176" t="s">
        <v>9</v>
      </c>
      <c r="H5" s="16" t="s">
        <v>4</v>
      </c>
      <c r="I5" s="17">
        <v>107407</v>
      </c>
      <c r="K5" s="1">
        <f>H28/C7</f>
        <v>6.3945399841499879E-4</v>
      </c>
      <c r="L5" s="1">
        <f>K5*$A$1</f>
        <v>1.2789079968299976E-3</v>
      </c>
      <c r="M5" s="1">
        <f>I5*L5</f>
        <v>137.36367121551956</v>
      </c>
      <c r="O5" s="1">
        <f>I6*L5</f>
        <v>68.682475061758197</v>
      </c>
      <c r="V5" s="176" t="s">
        <v>9</v>
      </c>
      <c r="AA5" s="16" t="s">
        <v>4</v>
      </c>
      <c r="AB5" s="17">
        <f>I5</f>
        <v>107407</v>
      </c>
      <c r="AM5" s="1" t="s">
        <v>0</v>
      </c>
      <c r="AN5" s="1" t="s">
        <v>20</v>
      </c>
      <c r="AO5" s="6">
        <v>1</v>
      </c>
      <c r="AZ5" s="1" t="s">
        <v>20</v>
      </c>
      <c r="BA5" s="6">
        <v>0.8</v>
      </c>
      <c r="BK5" s="1" t="s">
        <v>20</v>
      </c>
      <c r="BL5" s="6">
        <v>1</v>
      </c>
      <c r="BW5" s="1" t="s">
        <v>20</v>
      </c>
      <c r="BX5" s="6">
        <v>0.8</v>
      </c>
    </row>
    <row r="6" spans="1:160" ht="15" thickBot="1" x14ac:dyDescent="0.4">
      <c r="C6" s="177"/>
      <c r="H6" s="18" t="s">
        <v>10</v>
      </c>
      <c r="I6" s="19">
        <v>53704</v>
      </c>
      <c r="V6" s="177"/>
      <c r="AA6" s="18" t="s">
        <v>10</v>
      </c>
      <c r="AB6" s="17">
        <f>I6</f>
        <v>53704</v>
      </c>
      <c r="AN6" s="1" t="s">
        <v>21</v>
      </c>
      <c r="AO6" s="6">
        <v>0</v>
      </c>
      <c r="AZ6" s="1" t="s">
        <v>21</v>
      </c>
      <c r="BA6" s="6">
        <v>0.2</v>
      </c>
      <c r="BK6" s="1" t="s">
        <v>21</v>
      </c>
      <c r="BL6" s="6">
        <v>0</v>
      </c>
      <c r="BW6" s="1" t="s">
        <v>21</v>
      </c>
      <c r="BX6" s="6">
        <v>0.2</v>
      </c>
    </row>
    <row r="7" spans="1:160" ht="15" thickBot="1" x14ac:dyDescent="0.4">
      <c r="C7" s="103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spans="1:160" ht="48" customHeight="1" thickBot="1" x14ac:dyDescent="0.4">
      <c r="J8" s="184" t="s">
        <v>11</v>
      </c>
      <c r="K8" s="185"/>
      <c r="L8" s="185"/>
      <c r="M8" s="185"/>
      <c r="N8" s="186"/>
      <c r="O8" s="190" t="s">
        <v>12</v>
      </c>
      <c r="P8" s="191"/>
      <c r="Q8" s="191"/>
      <c r="R8" s="191"/>
      <c r="S8" s="193"/>
      <c r="AC8" s="184" t="s">
        <v>11</v>
      </c>
      <c r="AD8" s="185"/>
      <c r="AE8" s="185"/>
      <c r="AF8" s="185"/>
      <c r="AG8" s="186"/>
      <c r="AH8" s="190" t="s">
        <v>12</v>
      </c>
      <c r="AI8" s="191"/>
      <c r="AJ8" s="191"/>
      <c r="AK8" s="191"/>
      <c r="AL8" s="193"/>
      <c r="AP8" s="184" t="s">
        <v>11</v>
      </c>
      <c r="AQ8" s="185"/>
      <c r="AR8" s="185"/>
      <c r="AS8" s="185"/>
      <c r="AT8" s="185"/>
      <c r="AU8" s="185"/>
      <c r="AV8" s="185"/>
      <c r="AW8" s="185"/>
      <c r="AX8" s="185"/>
      <c r="AY8" s="186"/>
      <c r="AZ8" s="190" t="s">
        <v>12</v>
      </c>
      <c r="BA8" s="191"/>
      <c r="BB8" s="191"/>
      <c r="BC8" s="191"/>
      <c r="BD8" s="191"/>
      <c r="BE8" s="191"/>
      <c r="BF8" s="191"/>
      <c r="BG8" s="191"/>
      <c r="BH8" s="191"/>
      <c r="BI8" s="193"/>
      <c r="BM8" s="184" t="s">
        <v>11</v>
      </c>
      <c r="BN8" s="185"/>
      <c r="BO8" s="185"/>
      <c r="BP8" s="185"/>
      <c r="BQ8" s="185"/>
      <c r="BR8" s="185"/>
      <c r="BS8" s="185"/>
      <c r="BT8" s="185"/>
      <c r="BU8" s="185"/>
      <c r="BV8" s="186"/>
      <c r="BW8" s="190" t="s">
        <v>12</v>
      </c>
      <c r="BX8" s="191"/>
      <c r="BY8" s="191"/>
      <c r="BZ8" s="191"/>
      <c r="CA8" s="191"/>
      <c r="CB8" s="191"/>
      <c r="CC8" s="191"/>
      <c r="CD8" s="191"/>
      <c r="CE8" s="191"/>
      <c r="CF8" s="193"/>
    </row>
    <row r="9" spans="1:160" ht="15" thickBot="1" x14ac:dyDescent="0.4">
      <c r="H9" s="178" t="s">
        <v>13</v>
      </c>
      <c r="I9" s="179"/>
      <c r="J9" s="20"/>
      <c r="K9" s="20"/>
      <c r="L9" s="21">
        <v>4</v>
      </c>
      <c r="M9" s="20">
        <v>7</v>
      </c>
      <c r="N9" s="150">
        <v>11</v>
      </c>
      <c r="O9" s="22">
        <v>15</v>
      </c>
      <c r="P9" s="23"/>
      <c r="Q9" s="22"/>
      <c r="R9" s="149"/>
      <c r="S9" s="149"/>
      <c r="AA9" s="178" t="s">
        <v>13</v>
      </c>
      <c r="AB9" s="179"/>
      <c r="AC9" s="20">
        <v>1</v>
      </c>
      <c r="AD9" s="20">
        <v>3</v>
      </c>
      <c r="AE9" s="21">
        <v>4</v>
      </c>
      <c r="AF9" s="20">
        <v>7</v>
      </c>
      <c r="AG9" s="150">
        <v>11</v>
      </c>
      <c r="AH9" s="22">
        <v>15</v>
      </c>
      <c r="AI9" s="23">
        <v>16</v>
      </c>
      <c r="AJ9" s="22">
        <v>18</v>
      </c>
      <c r="AK9" s="149">
        <v>19</v>
      </c>
      <c r="AL9" s="149">
        <v>22</v>
      </c>
      <c r="AN9" s="96"/>
      <c r="AO9" s="96"/>
      <c r="AP9" s="168">
        <v>1</v>
      </c>
      <c r="AQ9" s="169"/>
      <c r="AR9" s="168">
        <v>3</v>
      </c>
      <c r="AS9" s="169"/>
      <c r="AT9" s="168">
        <v>4</v>
      </c>
      <c r="AU9" s="169"/>
      <c r="AV9" s="168">
        <v>7</v>
      </c>
      <c r="AW9" s="169"/>
      <c r="AX9" s="168">
        <v>11</v>
      </c>
      <c r="AY9" s="169"/>
      <c r="AZ9" s="194">
        <v>15</v>
      </c>
      <c r="BA9" s="195"/>
      <c r="BB9" s="194">
        <v>16</v>
      </c>
      <c r="BC9" s="195"/>
      <c r="BD9" s="194">
        <v>18</v>
      </c>
      <c r="BE9" s="195"/>
      <c r="BF9" s="194">
        <v>19</v>
      </c>
      <c r="BG9" s="195"/>
      <c r="BH9" s="164">
        <v>22</v>
      </c>
      <c r="BI9" s="165"/>
      <c r="BK9" s="96"/>
      <c r="BL9" s="96"/>
      <c r="BM9" s="168">
        <v>1</v>
      </c>
      <c r="BN9" s="169"/>
      <c r="BO9" s="168">
        <v>3</v>
      </c>
      <c r="BP9" s="169"/>
      <c r="BQ9" s="168">
        <v>4</v>
      </c>
      <c r="BR9" s="169"/>
      <c r="BS9" s="168">
        <v>7</v>
      </c>
      <c r="BT9" s="169"/>
      <c r="BU9" s="168">
        <v>11</v>
      </c>
      <c r="BV9" s="169"/>
      <c r="BW9" s="164">
        <v>15</v>
      </c>
      <c r="BX9" s="165"/>
      <c r="BY9" s="164">
        <v>16</v>
      </c>
      <c r="BZ9" s="165"/>
      <c r="CA9" s="164">
        <v>18</v>
      </c>
      <c r="CB9" s="165"/>
      <c r="CC9" s="164">
        <v>19</v>
      </c>
      <c r="CD9" s="165"/>
      <c r="CE9" s="164">
        <v>22</v>
      </c>
      <c r="CF9" s="165"/>
    </row>
    <row r="10" spans="1:160" ht="29.5" customHeight="1" thickBot="1" x14ac:dyDescent="0.4">
      <c r="H10" s="5" t="s">
        <v>14</v>
      </c>
      <c r="I10" s="15" t="s">
        <v>15</v>
      </c>
      <c r="J10" s="24"/>
      <c r="K10" s="24"/>
      <c r="L10" s="25" t="s">
        <v>6</v>
      </c>
      <c r="M10" s="24" t="s">
        <v>60</v>
      </c>
      <c r="N10" s="26" t="s">
        <v>75</v>
      </c>
      <c r="O10" s="24" t="s">
        <v>5</v>
      </c>
      <c r="P10" s="27"/>
      <c r="Q10" s="24"/>
      <c r="R10" s="26"/>
      <c r="S10" s="153"/>
      <c r="AA10" s="5" t="s">
        <v>14</v>
      </c>
      <c r="AB10" s="15" t="s">
        <v>15</v>
      </c>
      <c r="AC10" s="24"/>
      <c r="AD10" s="24"/>
      <c r="AE10" s="25" t="s">
        <v>6</v>
      </c>
      <c r="AF10" s="24" t="s">
        <v>60</v>
      </c>
      <c r="AG10" s="26" t="s">
        <v>75</v>
      </c>
      <c r="AH10" s="24" t="s">
        <v>5</v>
      </c>
      <c r="AI10" s="27"/>
      <c r="AJ10" s="24"/>
      <c r="AK10" s="26"/>
      <c r="AL10" s="153"/>
      <c r="AP10" s="166"/>
      <c r="AQ10" s="167"/>
      <c r="AR10" s="166"/>
      <c r="AS10" s="167"/>
      <c r="AT10" s="166" t="s">
        <v>6</v>
      </c>
      <c r="AU10" s="167"/>
      <c r="AV10" s="166" t="s">
        <v>60</v>
      </c>
      <c r="AW10" s="167"/>
      <c r="AX10" s="166" t="s">
        <v>75</v>
      </c>
      <c r="AY10" s="167"/>
      <c r="AZ10" s="166" t="s">
        <v>5</v>
      </c>
      <c r="BA10" s="167"/>
      <c r="BB10" s="166"/>
      <c r="BC10" s="167"/>
      <c r="BD10" s="166"/>
      <c r="BE10" s="167"/>
      <c r="BF10" s="166"/>
      <c r="BG10" s="167"/>
      <c r="BH10" s="166"/>
      <c r="BI10" s="167"/>
      <c r="BM10" s="166"/>
      <c r="BN10" s="167"/>
      <c r="BO10" s="166"/>
      <c r="BP10" s="167"/>
      <c r="BQ10" s="166" t="s">
        <v>6</v>
      </c>
      <c r="BR10" s="167"/>
      <c r="BS10" s="166" t="s">
        <v>60</v>
      </c>
      <c r="BT10" s="167"/>
      <c r="BU10" s="166" t="s">
        <v>75</v>
      </c>
      <c r="BV10" s="167"/>
      <c r="BW10" s="166" t="s">
        <v>5</v>
      </c>
      <c r="BX10" s="167"/>
      <c r="BY10" s="166"/>
      <c r="BZ10" s="167"/>
      <c r="CA10" s="166"/>
      <c r="CB10" s="167"/>
      <c r="CC10" s="166"/>
      <c r="CD10" s="167"/>
      <c r="CE10" s="166"/>
      <c r="CF10" s="167"/>
      <c r="CS10" s="8" t="s">
        <v>80</v>
      </c>
      <c r="DX10" s="1" t="s">
        <v>0</v>
      </c>
      <c r="FB10" s="8" t="s">
        <v>81</v>
      </c>
    </row>
    <row r="11" spans="1:160" ht="15" thickBot="1" x14ac:dyDescent="0.4">
      <c r="H11" s="180" t="s">
        <v>16</v>
      </c>
      <c r="I11" s="181"/>
      <c r="J11" s="16"/>
      <c r="K11" s="16"/>
      <c r="L11" s="28" t="s">
        <v>10</v>
      </c>
      <c r="M11" s="16" t="s">
        <v>10</v>
      </c>
      <c r="N11" s="29" t="s">
        <v>10</v>
      </c>
      <c r="O11" s="30" t="s">
        <v>4</v>
      </c>
      <c r="P11" s="17"/>
      <c r="Q11" s="16"/>
      <c r="R11" s="29"/>
      <c r="S11" s="16"/>
      <c r="AA11" s="180" t="s">
        <v>16</v>
      </c>
      <c r="AB11" s="181"/>
      <c r="AC11" s="16"/>
      <c r="AD11" s="16"/>
      <c r="AE11" s="28" t="s">
        <v>10</v>
      </c>
      <c r="AF11" s="16" t="s">
        <v>10</v>
      </c>
      <c r="AG11" s="29" t="s">
        <v>10</v>
      </c>
      <c r="AH11" s="30" t="s">
        <v>4</v>
      </c>
      <c r="AI11" s="17"/>
      <c r="AJ11" s="16"/>
      <c r="AK11" s="29"/>
      <c r="AL11" s="16"/>
      <c r="AN11" s="1" t="s">
        <v>0</v>
      </c>
      <c r="AT11" s="1" t="s">
        <v>22</v>
      </c>
      <c r="AU11" s="1" t="s">
        <v>23</v>
      </c>
      <c r="AV11" s="1" t="s">
        <v>22</v>
      </c>
      <c r="AW11" s="1" t="s">
        <v>23</v>
      </c>
      <c r="AX11" s="1" t="s">
        <v>22</v>
      </c>
      <c r="AY11" s="1" t="s">
        <v>23</v>
      </c>
      <c r="AZ11" s="1" t="s">
        <v>22</v>
      </c>
      <c r="BA11" s="1" t="s">
        <v>23</v>
      </c>
      <c r="BK11" s="1" t="s">
        <v>0</v>
      </c>
      <c r="BQ11" s="1" t="s">
        <v>22</v>
      </c>
      <c r="BR11" s="1" t="s">
        <v>23</v>
      </c>
      <c r="BS11" s="1" t="s">
        <v>22</v>
      </c>
      <c r="BT11" s="1" t="s">
        <v>23</v>
      </c>
      <c r="BU11" s="1" t="s">
        <v>22</v>
      </c>
      <c r="BV11" s="1" t="s">
        <v>23</v>
      </c>
      <c r="BW11" s="1" t="s">
        <v>22</v>
      </c>
      <c r="BX11" s="1" t="s">
        <v>23</v>
      </c>
    </row>
    <row r="12" spans="1:160" ht="15" thickBot="1" x14ac:dyDescent="0.4">
      <c r="H12" s="182" t="s">
        <v>17</v>
      </c>
      <c r="I12" s="183"/>
      <c r="J12" s="31"/>
      <c r="K12" s="31"/>
      <c r="L12" s="32">
        <v>0.16822429906542055</v>
      </c>
      <c r="M12" s="31">
        <v>0.3644859813084112</v>
      </c>
      <c r="N12" s="31">
        <v>0.46728971962616822</v>
      </c>
      <c r="O12" s="31">
        <v>1</v>
      </c>
      <c r="P12" s="163"/>
      <c r="Q12" s="31"/>
      <c r="R12" s="151"/>
      <c r="S12" s="154"/>
      <c r="AA12" s="182" t="s">
        <v>17</v>
      </c>
      <c r="AB12" s="183"/>
      <c r="AC12" s="31"/>
      <c r="AD12" s="31"/>
      <c r="AE12" s="32">
        <v>0.16822429906542055</v>
      </c>
      <c r="AF12" s="31">
        <v>0.3644859813084112</v>
      </c>
      <c r="AG12" s="31">
        <v>0.46728971962616822</v>
      </c>
      <c r="AH12" s="31">
        <v>1</v>
      </c>
      <c r="AI12" s="163"/>
      <c r="AJ12" s="31"/>
      <c r="AK12" s="151"/>
      <c r="AL12" s="154"/>
      <c r="BM12" s="11"/>
      <c r="BN12" s="11"/>
      <c r="BO12" s="11"/>
      <c r="BP12" s="11"/>
      <c r="BQ12" s="11">
        <v>1.4</v>
      </c>
      <c r="BR12" s="11">
        <v>0</v>
      </c>
      <c r="BS12" s="129">
        <v>0.94594594594594594</v>
      </c>
      <c r="BT12" s="11">
        <v>0</v>
      </c>
      <c r="BU12" s="1">
        <v>1.58</v>
      </c>
      <c r="BV12" s="1">
        <v>0</v>
      </c>
      <c r="BW12" s="11">
        <v>2.75</v>
      </c>
      <c r="BX12" s="11">
        <v>0.61</v>
      </c>
      <c r="BY12" s="11"/>
      <c r="BZ12" s="11"/>
      <c r="CA12" s="11"/>
      <c r="CB12" s="11"/>
      <c r="CC12" s="11"/>
      <c r="CD12" s="11"/>
      <c r="CH12" s="1" t="s">
        <v>24</v>
      </c>
      <c r="CI12" s="1" t="s">
        <v>22</v>
      </c>
      <c r="CJ12" s="1" t="s">
        <v>23</v>
      </c>
      <c r="CO12" s="1" t="s">
        <v>1</v>
      </c>
      <c r="CP12" s="1" t="s">
        <v>2</v>
      </c>
      <c r="CQ12" s="1" t="s">
        <v>3</v>
      </c>
      <c r="CV12" s="134" t="s">
        <v>40</v>
      </c>
      <c r="CW12" s="141" t="s">
        <v>41</v>
      </c>
      <c r="CX12" s="134" t="s">
        <v>42</v>
      </c>
      <c r="CY12" s="141" t="s">
        <v>43</v>
      </c>
      <c r="CZ12" s="134" t="s">
        <v>44</v>
      </c>
      <c r="DA12" s="141" t="s">
        <v>45</v>
      </c>
      <c r="DB12" s="134" t="s">
        <v>46</v>
      </c>
      <c r="DC12" s="141" t="s">
        <v>47</v>
      </c>
      <c r="DD12" s="134" t="s">
        <v>48</v>
      </c>
      <c r="DE12" s="141" t="s">
        <v>49</v>
      </c>
      <c r="DF12" s="134" t="s">
        <v>50</v>
      </c>
      <c r="DG12" s="141" t="s">
        <v>51</v>
      </c>
      <c r="DH12" s="143" t="s">
        <v>52</v>
      </c>
      <c r="DI12" s="138" t="s">
        <v>53</v>
      </c>
      <c r="DJ12" s="142" t="s">
        <v>54</v>
      </c>
      <c r="DK12" s="138" t="s">
        <v>55</v>
      </c>
      <c r="DL12" s="142" t="s">
        <v>56</v>
      </c>
      <c r="DM12" s="138" t="s">
        <v>57</v>
      </c>
      <c r="DN12" s="142" t="s">
        <v>58</v>
      </c>
      <c r="DO12" s="138" t="s">
        <v>59</v>
      </c>
      <c r="DP12" s="142" t="s">
        <v>71</v>
      </c>
      <c r="DQ12" s="138" t="s">
        <v>72</v>
      </c>
      <c r="DR12" s="142" t="s">
        <v>73</v>
      </c>
      <c r="DS12" s="138" t="s">
        <v>74</v>
      </c>
      <c r="DT12" s="142" t="s">
        <v>76</v>
      </c>
      <c r="DU12" s="138" t="s">
        <v>77</v>
      </c>
      <c r="DV12" s="142" t="s">
        <v>78</v>
      </c>
      <c r="DW12" s="138" t="s">
        <v>79</v>
      </c>
      <c r="DY12" s="104" t="s">
        <v>40</v>
      </c>
      <c r="DZ12" s="105" t="s">
        <v>41</v>
      </c>
      <c r="EA12" s="104" t="s">
        <v>42</v>
      </c>
      <c r="EB12" s="105" t="s">
        <v>43</v>
      </c>
      <c r="EC12" s="104" t="s">
        <v>44</v>
      </c>
      <c r="ED12" s="105" t="s">
        <v>45</v>
      </c>
      <c r="EE12" s="104" t="s">
        <v>46</v>
      </c>
      <c r="EF12" s="105" t="s">
        <v>47</v>
      </c>
      <c r="EG12" s="104" t="s">
        <v>48</v>
      </c>
      <c r="EH12" s="105" t="s">
        <v>49</v>
      </c>
      <c r="EI12" s="104" t="s">
        <v>50</v>
      </c>
      <c r="EJ12" s="105" t="s">
        <v>51</v>
      </c>
      <c r="EK12" s="104" t="s">
        <v>52</v>
      </c>
      <c r="EL12" s="105" t="s">
        <v>53</v>
      </c>
      <c r="EM12" s="104" t="s">
        <v>54</v>
      </c>
      <c r="EN12" s="105" t="s">
        <v>55</v>
      </c>
      <c r="EO12" s="104" t="s">
        <v>56</v>
      </c>
      <c r="EP12" s="105" t="s">
        <v>57</v>
      </c>
      <c r="EQ12" s="134" t="s">
        <v>58</v>
      </c>
      <c r="ER12" s="148" t="s">
        <v>59</v>
      </c>
      <c r="ES12" s="147" t="s">
        <v>71</v>
      </c>
      <c r="ET12" s="148" t="s">
        <v>72</v>
      </c>
      <c r="EU12" s="143" t="s">
        <v>73</v>
      </c>
      <c r="EV12" s="138" t="s">
        <v>74</v>
      </c>
      <c r="EW12" s="142" t="s">
        <v>76</v>
      </c>
      <c r="EX12" s="138" t="s">
        <v>77</v>
      </c>
      <c r="EY12" s="142" t="s">
        <v>78</v>
      </c>
      <c r="EZ12" s="138" t="s">
        <v>79</v>
      </c>
      <c r="FD12" s="8"/>
    </row>
    <row r="13" spans="1:160" x14ac:dyDescent="0.35">
      <c r="B13" s="12">
        <v>1</v>
      </c>
      <c r="C13" s="33" t="s">
        <v>25</v>
      </c>
      <c r="D13" s="34"/>
      <c r="E13" s="34"/>
      <c r="F13" s="34"/>
      <c r="G13" s="35"/>
      <c r="H13" s="4">
        <v>3496</v>
      </c>
      <c r="I13" s="36">
        <f>H13/$H$28</f>
        <v>6.3436762837960445E-2</v>
      </c>
      <c r="J13" s="37"/>
      <c r="K13" s="38"/>
      <c r="L13" s="38">
        <f t="shared" ref="L13:O27" si="0">IF(L$11="EV",$I$5*($H$28/$C$7)*$A$1*L$12*$I13,IF(L$11="PHEV",$I$6*($H$28/$C$7)*$A$1*L$12*$I13))</f>
        <v>0.73295224176732676</v>
      </c>
      <c r="M13" s="38">
        <f t="shared" si="0"/>
        <v>1.5880631904958746</v>
      </c>
      <c r="N13" s="38">
        <f t="shared" si="0"/>
        <v>2.0359784493536859</v>
      </c>
      <c r="O13" s="39">
        <f t="shared" si="0"/>
        <v>8.7139066334504882</v>
      </c>
      <c r="P13" s="40"/>
      <c r="Q13" s="112"/>
      <c r="R13" s="108"/>
      <c r="S13" s="158"/>
      <c r="U13" s="12">
        <v>1</v>
      </c>
      <c r="V13" s="99" t="str">
        <f t="shared" ref="V13:V27" si="1">C13</f>
        <v>Mahalle 1</v>
      </c>
      <c r="W13" s="97"/>
      <c r="X13" s="34"/>
      <c r="Y13" s="34"/>
      <c r="Z13" s="35"/>
      <c r="AA13" s="4">
        <v>3496</v>
      </c>
      <c r="AB13" s="36">
        <f t="shared" ref="AB13:AB27" si="2">I13</f>
        <v>6.3436762837960445E-2</v>
      </c>
      <c r="AC13" s="41"/>
      <c r="AD13" s="42"/>
      <c r="AE13" s="42">
        <f t="shared" ref="AE13:AH13" si="3">ROUND(L13,0)</f>
        <v>1</v>
      </c>
      <c r="AF13" s="42">
        <f t="shared" si="3"/>
        <v>2</v>
      </c>
      <c r="AG13" s="42">
        <f t="shared" si="3"/>
        <v>2</v>
      </c>
      <c r="AH13" s="43">
        <f t="shared" si="3"/>
        <v>9</v>
      </c>
      <c r="AI13" s="44"/>
      <c r="AJ13" s="115"/>
      <c r="AK13" s="159"/>
      <c r="AL13" s="160"/>
      <c r="AP13" s="7"/>
      <c r="AQ13" s="7"/>
      <c r="AR13" s="7"/>
      <c r="AS13" s="7"/>
      <c r="AT13" s="7">
        <f t="shared" ref="AT13:AT27" si="4">AE13*$AO$5</f>
        <v>1</v>
      </c>
      <c r="AU13" s="7">
        <f t="shared" ref="AU13:AU27" si="5">AE13*$AO$6</f>
        <v>0</v>
      </c>
      <c r="AV13" s="7">
        <f>AF13*$AO$5</f>
        <v>2</v>
      </c>
      <c r="AW13" s="7">
        <f>AF13*$AO$6</f>
        <v>0</v>
      </c>
      <c r="AX13" s="7">
        <f>AG13*$AO$5</f>
        <v>2</v>
      </c>
      <c r="AY13" s="7">
        <f>AG13*$AO$6</f>
        <v>0</v>
      </c>
      <c r="AZ13" s="1">
        <f t="shared" ref="AZ13:AZ27" si="6">AH13*$BA$5</f>
        <v>7.2</v>
      </c>
      <c r="BA13" s="1">
        <f t="shared" ref="BA13:BA27" si="7">AH13*$BA$6</f>
        <v>1.8</v>
      </c>
      <c r="BM13" s="7"/>
      <c r="BN13" s="7"/>
      <c r="BO13" s="7"/>
      <c r="BP13" s="7"/>
      <c r="BQ13" s="7">
        <f t="shared" ref="BQ13:BQ27" si="8">ROUND(AT13,0)</f>
        <v>1</v>
      </c>
      <c r="BR13" s="7">
        <f t="shared" ref="BR13:BR27" si="9">ROUND(AU13,0)</f>
        <v>0</v>
      </c>
      <c r="BS13" s="7">
        <f t="shared" ref="BS13:BS27" si="10">ROUND(AV13,0)</f>
        <v>2</v>
      </c>
      <c r="BT13" s="7">
        <f t="shared" ref="BT13:BT27" si="11">ROUND(AW13,0)</f>
        <v>0</v>
      </c>
      <c r="BU13" s="7">
        <f t="shared" ref="BU13" si="12">ROUND(AX13,0)</f>
        <v>2</v>
      </c>
      <c r="BV13" s="7">
        <f t="shared" ref="BV13" si="13">ROUND(AY13,0)</f>
        <v>0</v>
      </c>
      <c r="BW13" s="7">
        <f t="shared" ref="BW13:BW27" si="14">ROUND(AZ13,0)</f>
        <v>7</v>
      </c>
      <c r="BX13" s="7">
        <f t="shared" ref="BX13:BX27" si="15">ROUND(BA13,0)</f>
        <v>2</v>
      </c>
      <c r="BY13" s="7"/>
      <c r="BZ13" s="7"/>
      <c r="CA13" s="7"/>
      <c r="CB13" s="7"/>
      <c r="CC13" s="7"/>
      <c r="CD13" s="7"/>
      <c r="CE13" s="7"/>
      <c r="CF13" s="7"/>
      <c r="CH13" s="1">
        <v>1</v>
      </c>
      <c r="CI13" s="11">
        <f>SUM($BQ$12*BQ13,$BS$12*BS13,$BU$12*BU13,$BW$12*BW13)</f>
        <v>25.70189189189189</v>
      </c>
      <c r="CJ13" s="11">
        <f>SUM($BR$12*BR13,$BT$12*BT13,$BV$12*BV13,$BX$12*BX13)</f>
        <v>1.22</v>
      </c>
      <c r="CL13" s="1" t="str">
        <f>"["&amp;ROUND(CI13,2)&amp;", "&amp;ROUND(CJ13,2)&amp;"]"</f>
        <v>[25.7, 1.22]</v>
      </c>
      <c r="CO13" s="1" t="str">
        <f>CL13</f>
        <v>[25.7, 1.22]</v>
      </c>
      <c r="CP13" s="1" t="str">
        <f t="shared" ref="CP13:CP27" si="16">CL39</f>
        <v>[41.98, 1.83]</v>
      </c>
      <c r="CQ13" s="1" t="str">
        <f t="shared" ref="CQ13:CQ27" si="17">CL65</f>
        <v>[81.84, 3.66]</v>
      </c>
      <c r="CS13" s="1" t="str">
        <f>"["&amp;CO13&amp;", "&amp;CP13&amp;", "&amp;CQ13&amp;"]"&amp;", "</f>
        <v xml:space="preserve">[[25.7, 1.22], [41.98, 1.83], [81.84, 3.66]], </v>
      </c>
      <c r="CU13" s="130" t="s">
        <v>25</v>
      </c>
      <c r="CV13" s="135">
        <v>1.3601118666396272</v>
      </c>
      <c r="CW13" s="135">
        <v>9.8441805090929169</v>
      </c>
      <c r="CX13" s="135">
        <v>3.2637960295067217</v>
      </c>
      <c r="CY13" s="135">
        <v>6.9994076769828526</v>
      </c>
      <c r="CZ13" s="135">
        <v>6.8713618281504472</v>
      </c>
      <c r="DA13" s="135">
        <v>5.9511558566494083</v>
      </c>
      <c r="DB13" s="135">
        <v>5.9565561502558664</v>
      </c>
      <c r="DC13" s="135">
        <v>7.1255068254391363</v>
      </c>
      <c r="DD13" s="135">
        <v>3.4271438772287635</v>
      </c>
      <c r="DE13" s="135">
        <v>8.2081164703856242</v>
      </c>
      <c r="DF13" s="135">
        <v>4.165469674079036</v>
      </c>
      <c r="DG13" s="135">
        <v>4.1302381867337505</v>
      </c>
      <c r="DH13" s="144">
        <v>3.6277624530996819</v>
      </c>
      <c r="DI13" s="106">
        <v>3.186846218133609</v>
      </c>
      <c r="DJ13" s="106">
        <v>6.4537923304745926</v>
      </c>
      <c r="DK13" s="106">
        <v>9.1266762533436765</v>
      </c>
      <c r="DL13" s="106">
        <v>3.5702041422923738</v>
      </c>
      <c r="DM13" s="106">
        <v>7.3389242981290428</v>
      </c>
      <c r="DN13" s="106">
        <v>0.9814064627511232</v>
      </c>
      <c r="DO13" s="106">
        <v>4.0435409740764294</v>
      </c>
      <c r="DP13" s="106">
        <v>6.883</v>
      </c>
      <c r="DQ13" s="106">
        <v>6.7530000000000001</v>
      </c>
      <c r="DR13" s="106">
        <v>1.9650000000000001</v>
      </c>
      <c r="DS13" s="106">
        <v>5.5780000000000003</v>
      </c>
      <c r="DT13" s="106">
        <v>2.9830000000000001</v>
      </c>
      <c r="DU13" s="106">
        <v>5.5510000000000002</v>
      </c>
      <c r="DV13" s="106">
        <v>2.71</v>
      </c>
      <c r="DW13" s="106">
        <v>2.1419999999999999</v>
      </c>
      <c r="DY13" s="107">
        <f t="shared" ref="DY13:EZ13" si="18">ROUND(CV13,3)</f>
        <v>1.36</v>
      </c>
      <c r="DZ13" s="107">
        <f t="shared" si="18"/>
        <v>9.8439999999999994</v>
      </c>
      <c r="EA13" s="107">
        <f t="shared" si="18"/>
        <v>3.2639999999999998</v>
      </c>
      <c r="EB13" s="107">
        <f t="shared" si="18"/>
        <v>6.9989999999999997</v>
      </c>
      <c r="EC13" s="107">
        <f t="shared" si="18"/>
        <v>6.8710000000000004</v>
      </c>
      <c r="ED13" s="107">
        <f t="shared" si="18"/>
        <v>5.9509999999999996</v>
      </c>
      <c r="EE13" s="107">
        <f t="shared" si="18"/>
        <v>5.9569999999999999</v>
      </c>
      <c r="EF13" s="107">
        <f t="shared" si="18"/>
        <v>7.1260000000000003</v>
      </c>
      <c r="EG13" s="107">
        <f t="shared" si="18"/>
        <v>3.427</v>
      </c>
      <c r="EH13" s="107">
        <f t="shared" si="18"/>
        <v>8.2080000000000002</v>
      </c>
      <c r="EI13" s="107">
        <f t="shared" si="18"/>
        <v>4.165</v>
      </c>
      <c r="EJ13" s="107">
        <f t="shared" si="18"/>
        <v>4.13</v>
      </c>
      <c r="EK13" s="107">
        <f t="shared" si="18"/>
        <v>3.6280000000000001</v>
      </c>
      <c r="EL13" s="107">
        <f t="shared" si="18"/>
        <v>3.1869999999999998</v>
      </c>
      <c r="EM13" s="107">
        <f t="shared" si="18"/>
        <v>6.4539999999999997</v>
      </c>
      <c r="EN13" s="107">
        <f t="shared" si="18"/>
        <v>9.1270000000000007</v>
      </c>
      <c r="EO13" s="107">
        <f t="shared" si="18"/>
        <v>3.57</v>
      </c>
      <c r="EP13" s="107">
        <f t="shared" si="18"/>
        <v>7.3390000000000004</v>
      </c>
      <c r="EQ13" s="107">
        <f t="shared" si="18"/>
        <v>0.98099999999999998</v>
      </c>
      <c r="ER13" s="107">
        <f t="shared" si="18"/>
        <v>4.0439999999999996</v>
      </c>
      <c r="ES13" s="107">
        <f t="shared" si="18"/>
        <v>6.883</v>
      </c>
      <c r="ET13" s="107">
        <f t="shared" si="18"/>
        <v>6.7530000000000001</v>
      </c>
      <c r="EU13" s="107">
        <f t="shared" si="18"/>
        <v>1.9650000000000001</v>
      </c>
      <c r="EV13" s="107">
        <f t="shared" si="18"/>
        <v>5.5780000000000003</v>
      </c>
      <c r="EW13" s="107">
        <f t="shared" si="18"/>
        <v>2.9830000000000001</v>
      </c>
      <c r="EX13" s="107">
        <f t="shared" si="18"/>
        <v>5.5510000000000002</v>
      </c>
      <c r="EY13" s="107">
        <f t="shared" si="18"/>
        <v>2.71</v>
      </c>
      <c r="EZ13" s="107">
        <f t="shared" si="18"/>
        <v>2.1419999999999999</v>
      </c>
      <c r="FB13" s="1" t="str">
        <f>"["&amp;DY13&amp;$DX$10&amp;DZ13&amp;$DX$10&amp;EA13&amp;$DX$10&amp;EB13&amp;$DX$10&amp;EC13&amp;$DX$10&amp;ED13&amp;$DX$10&amp;EE13&amp;$DX$10&amp;EF13&amp;$DX$10&amp;EG13&amp;$DX$10&amp;EH13&amp;$DX$10&amp;EI13&amp;$DX$10&amp;EJ13&amp;$DX$10&amp;EK13&amp;$DX$10&amp;EL13&amp;$DX$10&amp;EM13&amp;$DX$10&amp;EN13&amp;$DX$10&amp;EO13&amp;$DX$10&amp;EP13&amp;$DX$10&amp;EQ13&amp;$DX$10&amp;ER13&amp;$DX$10&amp;ES13&amp;$DX$10&amp;ET13&amp;$DX$10&amp;EU13&amp;$DX$10&amp;EV13&amp;$DX$10&amp;EW13&amp;$DX$10&amp;EX13&amp;$DX$10&amp;EY13&amp;$DX$10&amp;EZ13&amp;"]"&amp;","</f>
        <v>[1.36, 9.844, 3.264, 6.999, 6.871, 5.951, 5.957, 7.126, 3.427, 8.208, 4.165, 4.13, 3.628, 3.187, 6.454, 9.127, 3.57, 7.339, 0.981, 4.044, 6.883, 6.753, 1.965, 5.578, 2.983, 5.551, 2.71, 2.142],</v>
      </c>
    </row>
    <row r="14" spans="1:160" x14ac:dyDescent="0.35">
      <c r="B14" s="13">
        <v>2</v>
      </c>
      <c r="C14" s="45" t="s">
        <v>26</v>
      </c>
      <c r="D14" s="46"/>
      <c r="E14" s="46"/>
      <c r="F14" s="46"/>
      <c r="G14" s="47"/>
      <c r="H14" s="2">
        <v>3100</v>
      </c>
      <c r="I14" s="48">
        <f t="shared" ref="I14:I27" si="19">H14/$H$28</f>
        <v>5.6251134095445472E-2</v>
      </c>
      <c r="J14" s="49"/>
      <c r="K14" s="50"/>
      <c r="L14" s="50">
        <f t="shared" si="0"/>
        <v>0.64992904733372792</v>
      </c>
      <c r="M14" s="50">
        <f t="shared" si="0"/>
        <v>1.4081796025564106</v>
      </c>
      <c r="N14" s="50">
        <f t="shared" si="0"/>
        <v>1.8053584648159113</v>
      </c>
      <c r="O14" s="51">
        <f t="shared" si="0"/>
        <v>7.7268622893868741</v>
      </c>
      <c r="P14" s="52"/>
      <c r="Q14" s="111"/>
      <c r="R14" s="109"/>
      <c r="S14" s="82"/>
      <c r="U14" s="13">
        <v>2</v>
      </c>
      <c r="V14" s="100" t="str">
        <f t="shared" si="1"/>
        <v>Mahalle 2</v>
      </c>
      <c r="W14" s="98"/>
      <c r="X14" s="46"/>
      <c r="Y14" s="46"/>
      <c r="Z14" s="47"/>
      <c r="AA14" s="2">
        <v>3100</v>
      </c>
      <c r="AB14" s="48">
        <f t="shared" si="2"/>
        <v>5.6251134095445472E-2</v>
      </c>
      <c r="AC14" s="53"/>
      <c r="AD14" s="54"/>
      <c r="AE14" s="54">
        <f t="shared" ref="AE14:AE27" si="20">ROUND(L14,0)</f>
        <v>1</v>
      </c>
      <c r="AF14" s="54">
        <f t="shared" ref="AF14:AF27" si="21">ROUND(M14,0)</f>
        <v>1</v>
      </c>
      <c r="AG14" s="54">
        <f t="shared" ref="AG14:AG27" si="22">ROUND(N14,0)</f>
        <v>2</v>
      </c>
      <c r="AH14" s="55">
        <f t="shared" ref="AH14:AH27" si="23">ROUND(O14,0)</f>
        <v>8</v>
      </c>
      <c r="AI14" s="56"/>
      <c r="AJ14" s="114"/>
      <c r="AK14" s="161"/>
      <c r="AL14" s="85"/>
      <c r="AP14" s="7"/>
      <c r="AQ14" s="7"/>
      <c r="AR14" s="7"/>
      <c r="AS14" s="7"/>
      <c r="AT14" s="7">
        <f t="shared" si="4"/>
        <v>1</v>
      </c>
      <c r="AU14" s="7">
        <f t="shared" si="5"/>
        <v>0</v>
      </c>
      <c r="AV14" s="7">
        <f t="shared" ref="AV14:AV27" si="24">AF14*$AO$5</f>
        <v>1</v>
      </c>
      <c r="AW14" s="7">
        <f t="shared" ref="AW14:AW27" si="25">AF14*$AO$6</f>
        <v>0</v>
      </c>
      <c r="AX14" s="7">
        <f t="shared" ref="AX14:AX27" si="26">AG14*$AO$5</f>
        <v>2</v>
      </c>
      <c r="AY14" s="7">
        <f t="shared" ref="AY14:AY27" si="27">AG14*$AO$6</f>
        <v>0</v>
      </c>
      <c r="AZ14" s="1">
        <f t="shared" si="6"/>
        <v>6.4</v>
      </c>
      <c r="BA14" s="1">
        <f t="shared" si="7"/>
        <v>1.6</v>
      </c>
      <c r="BM14" s="7"/>
      <c r="BN14" s="7"/>
      <c r="BO14" s="7"/>
      <c r="BP14" s="7"/>
      <c r="BQ14" s="7">
        <f t="shared" si="8"/>
        <v>1</v>
      </c>
      <c r="BR14" s="7">
        <f t="shared" si="9"/>
        <v>0</v>
      </c>
      <c r="BS14" s="7">
        <f t="shared" si="10"/>
        <v>1</v>
      </c>
      <c r="BT14" s="7">
        <f t="shared" si="11"/>
        <v>0</v>
      </c>
      <c r="BU14" s="7">
        <f t="shared" ref="BU14:BU27" si="28">ROUND(AX14,0)</f>
        <v>2</v>
      </c>
      <c r="BV14" s="7">
        <f t="shared" ref="BV14:BV27" si="29">ROUND(AY14,0)</f>
        <v>0</v>
      </c>
      <c r="BW14" s="7">
        <f t="shared" si="14"/>
        <v>6</v>
      </c>
      <c r="BX14" s="7">
        <f t="shared" si="15"/>
        <v>2</v>
      </c>
      <c r="BY14" s="7"/>
      <c r="BZ14" s="7"/>
      <c r="CA14" s="7"/>
      <c r="CB14" s="7"/>
      <c r="CC14" s="7"/>
      <c r="CD14" s="7"/>
      <c r="CE14" s="7"/>
      <c r="CF14" s="7"/>
      <c r="CH14" s="1">
        <v>2</v>
      </c>
      <c r="CI14" s="11">
        <f t="shared" ref="CI14:CI27" si="30">SUM($BQ$12*BQ14,$BS$12*BS14,$BU$12*BU14,$BW$12*BW14)</f>
        <v>22.005945945945946</v>
      </c>
      <c r="CJ14" s="11">
        <f t="shared" ref="CJ14:CJ27" si="31">SUM($BR$12*BR14,$BT$12*BT14,$BV$12*BV14,$BX$12*BX14)</f>
        <v>1.22</v>
      </c>
      <c r="CL14" s="1" t="str">
        <f t="shared" ref="CL14:CL27" si="32">"["&amp;ROUND(CI14,2)&amp;", "&amp;ROUND(CJ14,2)&amp;"]"</f>
        <v>[22.01, 1.22]</v>
      </c>
      <c r="CO14" s="1" t="str">
        <f t="shared" ref="CO14:CO27" si="33">CL14</f>
        <v>[22.01, 1.22]</v>
      </c>
      <c r="CP14" s="1" t="str">
        <f t="shared" si="16"/>
        <v>[35.53, 1.83]</v>
      </c>
      <c r="CQ14" s="1" t="str">
        <f t="shared" si="17"/>
        <v>[74.76, 3.05]</v>
      </c>
      <c r="CS14" s="1" t="str">
        <f t="shared" ref="CS14:CS27" si="34">"["&amp;CO14&amp;", "&amp;CP14&amp;", "&amp;CQ14&amp;"]"&amp;", "</f>
        <v xml:space="preserve">[[22.01, 1.22], [35.53, 1.83], [74.76, 3.05]], </v>
      </c>
      <c r="CU14" s="131" t="s">
        <v>26</v>
      </c>
      <c r="CV14" s="136">
        <v>8.7189341366308124</v>
      </c>
      <c r="CW14" s="136">
        <v>8.7198681627362191</v>
      </c>
      <c r="CX14" s="136">
        <v>7.5703545243575832</v>
      </c>
      <c r="CY14" s="136">
        <v>6.8247052461031386</v>
      </c>
      <c r="CZ14" s="136">
        <v>6.2015767791610656</v>
      </c>
      <c r="DA14" s="136">
        <v>7.4497288485640754</v>
      </c>
      <c r="DB14" s="136">
        <v>2.4292570358589938</v>
      </c>
      <c r="DC14" s="136">
        <v>7.9202977499639253</v>
      </c>
      <c r="DD14" s="136">
        <v>1.843091355531834</v>
      </c>
      <c r="DE14" s="136">
        <v>6.9725463422589007</v>
      </c>
      <c r="DF14" s="136">
        <v>0.78738024540476181</v>
      </c>
      <c r="DG14" s="136">
        <v>0.45147510187239837</v>
      </c>
      <c r="DH14" s="145">
        <v>9.5190323023020191</v>
      </c>
      <c r="DI14" s="139">
        <v>5.8569017810501833</v>
      </c>
      <c r="DJ14" s="139">
        <v>7.536505884978558</v>
      </c>
      <c r="DK14" s="139">
        <v>0.30132807674345341</v>
      </c>
      <c r="DL14" s="139">
        <v>3.5558514153826373</v>
      </c>
      <c r="DM14" s="139">
        <v>7.9320009939082166</v>
      </c>
      <c r="DN14" s="139">
        <v>0.76629705925294167</v>
      </c>
      <c r="DO14" s="139">
        <v>3.1302430780782595</v>
      </c>
      <c r="DP14" s="139">
        <v>2.8069999999999999</v>
      </c>
      <c r="DQ14" s="139">
        <v>2.7730000000000001</v>
      </c>
      <c r="DR14" s="139">
        <v>5.9059999999999997</v>
      </c>
      <c r="DS14" s="139">
        <v>7.8550000000000004</v>
      </c>
      <c r="DT14" s="139">
        <v>6.3109999999999999</v>
      </c>
      <c r="DU14" s="139">
        <v>0.71199999999999997</v>
      </c>
      <c r="DV14" s="139">
        <v>2.9740000000000002</v>
      </c>
      <c r="DW14" s="139">
        <v>9.5250000000000004</v>
      </c>
      <c r="DY14" s="107">
        <f t="shared" ref="DY14:DY27" si="35">ROUND(CV14,3)</f>
        <v>8.7189999999999994</v>
      </c>
      <c r="DZ14" s="107">
        <f t="shared" ref="DZ14:DZ27" si="36">ROUND(CW14,3)</f>
        <v>8.7200000000000006</v>
      </c>
      <c r="EA14" s="107">
        <f t="shared" ref="EA14:EA27" si="37">ROUND(CX14,3)</f>
        <v>7.57</v>
      </c>
      <c r="EB14" s="107">
        <f t="shared" ref="EB14:EB27" si="38">ROUND(CY14,3)</f>
        <v>6.8250000000000002</v>
      </c>
      <c r="EC14" s="107">
        <f t="shared" ref="EC14:EC27" si="39">ROUND(CZ14,3)</f>
        <v>6.202</v>
      </c>
      <c r="ED14" s="107">
        <f t="shared" ref="ED14:ED27" si="40">ROUND(DA14,3)</f>
        <v>7.45</v>
      </c>
      <c r="EE14" s="107">
        <f t="shared" ref="EE14:EE27" si="41">ROUND(DB14,3)</f>
        <v>2.4289999999999998</v>
      </c>
      <c r="EF14" s="107">
        <f t="shared" ref="EF14:EF27" si="42">ROUND(DC14,3)</f>
        <v>7.92</v>
      </c>
      <c r="EG14" s="107">
        <f t="shared" ref="EG14:EG27" si="43">ROUND(DD14,3)</f>
        <v>1.843</v>
      </c>
      <c r="EH14" s="107">
        <f t="shared" ref="EH14:EH27" si="44">ROUND(DE14,3)</f>
        <v>6.9729999999999999</v>
      </c>
      <c r="EI14" s="107">
        <f t="shared" ref="EI14:EI27" si="45">ROUND(DF14,3)</f>
        <v>0.78700000000000003</v>
      </c>
      <c r="EJ14" s="107">
        <f t="shared" ref="EJ14:EJ27" si="46">ROUND(DG14,3)</f>
        <v>0.45100000000000001</v>
      </c>
      <c r="EK14" s="107">
        <f t="shared" ref="EK14:EK27" si="47">ROUND(DH14,3)</f>
        <v>9.5190000000000001</v>
      </c>
      <c r="EL14" s="107">
        <f t="shared" ref="EL14:EL27" si="48">ROUND(DI14,3)</f>
        <v>5.8570000000000002</v>
      </c>
      <c r="EM14" s="107">
        <f t="shared" ref="EM14:EM27" si="49">ROUND(DJ14,3)</f>
        <v>7.5369999999999999</v>
      </c>
      <c r="EN14" s="107">
        <f t="shared" ref="EN14:EN27" si="50">ROUND(DK14,3)</f>
        <v>0.30099999999999999</v>
      </c>
      <c r="EO14" s="107">
        <f t="shared" ref="EO14:EO27" si="51">ROUND(DL14,3)</f>
        <v>3.556</v>
      </c>
      <c r="EP14" s="107">
        <f t="shared" ref="EP14:EP27" si="52">ROUND(DM14,3)</f>
        <v>7.9320000000000004</v>
      </c>
      <c r="EQ14" s="107">
        <f t="shared" ref="EQ14:EQ27" si="53">ROUND(DN14,3)</f>
        <v>0.76600000000000001</v>
      </c>
      <c r="ER14" s="107">
        <f t="shared" ref="ER14:ER27" si="54">ROUND(DO14,3)</f>
        <v>3.13</v>
      </c>
      <c r="ES14" s="107">
        <f t="shared" ref="ES14:ES27" si="55">ROUND(DP14,3)</f>
        <v>2.8069999999999999</v>
      </c>
      <c r="ET14" s="107">
        <f t="shared" ref="ET14:ET27" si="56">ROUND(DQ14,3)</f>
        <v>2.7730000000000001</v>
      </c>
      <c r="EU14" s="107">
        <f t="shared" ref="EU14:EU27" si="57">ROUND(DR14,3)</f>
        <v>5.9059999999999997</v>
      </c>
      <c r="EV14" s="107">
        <f t="shared" ref="EV14:EV27" si="58">ROUND(DS14,3)</f>
        <v>7.8550000000000004</v>
      </c>
      <c r="EW14" s="107">
        <f t="shared" ref="EW14:EW27" si="59">ROUND(DT14,3)</f>
        <v>6.3109999999999999</v>
      </c>
      <c r="EX14" s="107">
        <f t="shared" ref="EX14:EX27" si="60">ROUND(DU14,3)</f>
        <v>0.71199999999999997</v>
      </c>
      <c r="EY14" s="107">
        <f t="shared" ref="EY14:EY27" si="61">ROUND(DV14,3)</f>
        <v>2.9740000000000002</v>
      </c>
      <c r="EZ14" s="107">
        <f t="shared" ref="EZ14:EZ27" si="62">ROUND(DW14,3)</f>
        <v>9.5250000000000004</v>
      </c>
      <c r="FB14" s="1" t="str">
        <f t="shared" ref="FB14:FB27" si="63">"["&amp;DY14&amp;$DX$10&amp;DZ14&amp;$DX$10&amp;EA14&amp;$DX$10&amp;EB14&amp;$DX$10&amp;EC14&amp;$DX$10&amp;ED14&amp;$DX$10&amp;EE14&amp;$DX$10&amp;EF14&amp;$DX$10&amp;EG14&amp;$DX$10&amp;EH14&amp;$DX$10&amp;EI14&amp;$DX$10&amp;EJ14&amp;$DX$10&amp;EK14&amp;$DX$10&amp;EL14&amp;$DX$10&amp;EM14&amp;$DX$10&amp;EN14&amp;$DX$10&amp;EO14&amp;$DX$10&amp;EP14&amp;$DX$10&amp;EQ14&amp;$DX$10&amp;ER14&amp;$DX$10&amp;ES14&amp;$DX$10&amp;ET14&amp;$DX$10&amp;EU14&amp;$DX$10&amp;EV14&amp;$DX$10&amp;EW14&amp;$DX$10&amp;EX14&amp;$DX$10&amp;EY14&amp;$DX$10&amp;EZ14&amp;"]"&amp;","</f>
        <v>[8.719, 8.72, 7.57, 6.825, 6.202, 7.45, 2.429, 7.92, 1.843, 6.973, 0.787, 0.451, 9.519, 5.857, 7.537, 0.301, 3.556, 7.932, 0.766, 3.13, 2.807, 2.773, 5.906, 7.855, 6.311, 0.712, 2.974, 9.525],</v>
      </c>
    </row>
    <row r="15" spans="1:160" x14ac:dyDescent="0.35">
      <c r="B15" s="13">
        <v>3</v>
      </c>
      <c r="C15" s="57" t="s">
        <v>27</v>
      </c>
      <c r="D15" s="46"/>
      <c r="E15" s="46"/>
      <c r="F15" s="46"/>
      <c r="G15" s="47"/>
      <c r="H15" s="2">
        <v>3237</v>
      </c>
      <c r="I15" s="48">
        <f t="shared" si="19"/>
        <v>5.8737071311921608E-2</v>
      </c>
      <c r="J15" s="49"/>
      <c r="K15" s="50"/>
      <c r="L15" s="50">
        <f t="shared" si="0"/>
        <v>0.67865171813525071</v>
      </c>
      <c r="M15" s="50">
        <f t="shared" si="0"/>
        <v>1.47041205595971</v>
      </c>
      <c r="N15" s="50">
        <f t="shared" si="0"/>
        <v>1.8851436614868078</v>
      </c>
      <c r="O15" s="51">
        <f t="shared" si="0"/>
        <v>8.0683397518533262</v>
      </c>
      <c r="P15" s="52"/>
      <c r="Q15" s="111"/>
      <c r="R15" s="109"/>
      <c r="S15" s="82"/>
      <c r="U15" s="13">
        <v>3</v>
      </c>
      <c r="V15" s="101" t="str">
        <f t="shared" si="1"/>
        <v>Mahalle 3</v>
      </c>
      <c r="W15" s="98"/>
      <c r="X15" s="46"/>
      <c r="Y15" s="46"/>
      <c r="Z15" s="47"/>
      <c r="AA15" s="2">
        <v>3237</v>
      </c>
      <c r="AB15" s="48">
        <f t="shared" si="2"/>
        <v>5.8737071311921608E-2</v>
      </c>
      <c r="AC15" s="53"/>
      <c r="AD15" s="54"/>
      <c r="AE15" s="54">
        <f t="shared" si="20"/>
        <v>1</v>
      </c>
      <c r="AF15" s="54">
        <f t="shared" si="21"/>
        <v>1</v>
      </c>
      <c r="AG15" s="54">
        <f t="shared" si="22"/>
        <v>2</v>
      </c>
      <c r="AH15" s="55">
        <f t="shared" si="23"/>
        <v>8</v>
      </c>
      <c r="AI15" s="56"/>
      <c r="AJ15" s="114"/>
      <c r="AK15" s="161"/>
      <c r="AL15" s="85"/>
      <c r="AP15" s="7"/>
      <c r="AQ15" s="7"/>
      <c r="AR15" s="7"/>
      <c r="AS15" s="7"/>
      <c r="AT15" s="7">
        <f t="shared" si="4"/>
        <v>1</v>
      </c>
      <c r="AU15" s="7">
        <f t="shared" si="5"/>
        <v>0</v>
      </c>
      <c r="AV15" s="7">
        <f t="shared" si="24"/>
        <v>1</v>
      </c>
      <c r="AW15" s="7">
        <f t="shared" si="25"/>
        <v>0</v>
      </c>
      <c r="AX15" s="7">
        <f t="shared" si="26"/>
        <v>2</v>
      </c>
      <c r="AY15" s="7">
        <f t="shared" si="27"/>
        <v>0</v>
      </c>
      <c r="AZ15" s="1">
        <f t="shared" si="6"/>
        <v>6.4</v>
      </c>
      <c r="BA15" s="1">
        <f t="shared" si="7"/>
        <v>1.6</v>
      </c>
      <c r="BM15" s="7"/>
      <c r="BN15" s="7"/>
      <c r="BO15" s="7"/>
      <c r="BP15" s="7"/>
      <c r="BQ15" s="7">
        <f t="shared" si="8"/>
        <v>1</v>
      </c>
      <c r="BR15" s="7">
        <f t="shared" si="9"/>
        <v>0</v>
      </c>
      <c r="BS15" s="7">
        <f t="shared" si="10"/>
        <v>1</v>
      </c>
      <c r="BT15" s="7">
        <f t="shared" si="11"/>
        <v>0</v>
      </c>
      <c r="BU15" s="7">
        <f t="shared" si="28"/>
        <v>2</v>
      </c>
      <c r="BV15" s="7">
        <f t="shared" si="29"/>
        <v>0</v>
      </c>
      <c r="BW15" s="7">
        <f t="shared" si="14"/>
        <v>6</v>
      </c>
      <c r="BX15" s="7">
        <f t="shared" si="15"/>
        <v>2</v>
      </c>
      <c r="BY15" s="7"/>
      <c r="BZ15" s="7"/>
      <c r="CA15" s="7"/>
      <c r="CB15" s="7"/>
      <c r="CC15" s="7"/>
      <c r="CD15" s="7"/>
      <c r="CE15" s="7"/>
      <c r="CF15" s="7"/>
      <c r="CH15" s="1">
        <v>3</v>
      </c>
      <c r="CI15" s="11">
        <f t="shared" si="30"/>
        <v>22.005945945945946</v>
      </c>
      <c r="CJ15" s="11">
        <f t="shared" si="31"/>
        <v>1.22</v>
      </c>
      <c r="CL15" s="1" t="str">
        <f t="shared" si="32"/>
        <v>[22.01, 1.22]</v>
      </c>
      <c r="CO15" s="1" t="str">
        <f t="shared" si="33"/>
        <v>[22.01, 1.22]</v>
      </c>
      <c r="CP15" s="1" t="str">
        <f t="shared" si="16"/>
        <v>[38.28, 1.83]</v>
      </c>
      <c r="CQ15" s="1" t="str">
        <f t="shared" si="17"/>
        <v>[77.51, 3.05]</v>
      </c>
      <c r="CS15" s="1" t="str">
        <f t="shared" si="34"/>
        <v xml:space="preserve">[[22.01, 1.22], [38.28, 1.83], [77.51, 3.05]], </v>
      </c>
      <c r="CU15" s="132" t="s">
        <v>27</v>
      </c>
      <c r="CV15" s="136">
        <v>4.0219761076150409</v>
      </c>
      <c r="CW15" s="136">
        <v>7.7045754249125276</v>
      </c>
      <c r="CX15" s="136">
        <v>6.350321108972226</v>
      </c>
      <c r="CY15" s="136">
        <v>0.8210692763812466</v>
      </c>
      <c r="CZ15" s="136">
        <v>5.3246449095656363</v>
      </c>
      <c r="DA15" s="136">
        <v>9.9638482538170763</v>
      </c>
      <c r="DB15" s="136">
        <v>1.1499561656697832</v>
      </c>
      <c r="DC15" s="136">
        <v>5.8686619091884769</v>
      </c>
      <c r="DD15" s="136">
        <v>8.3437797195392207</v>
      </c>
      <c r="DE15" s="136">
        <v>0.70476777209888986</v>
      </c>
      <c r="DF15" s="136">
        <v>2.4051302130227601</v>
      </c>
      <c r="DG15" s="136">
        <v>7.5671242427847645</v>
      </c>
      <c r="DH15" s="145">
        <v>0.3389881221219726</v>
      </c>
      <c r="DI15" s="139">
        <v>5.7014537257955489</v>
      </c>
      <c r="DJ15" s="139">
        <v>7.1549450535190608</v>
      </c>
      <c r="DK15" s="139">
        <v>7.8197481548856569</v>
      </c>
      <c r="DL15" s="139">
        <v>1.1275072781238604</v>
      </c>
      <c r="DM15" s="139">
        <v>3.1044587403872717</v>
      </c>
      <c r="DN15" s="139">
        <v>4.7869063944043644</v>
      </c>
      <c r="DO15" s="139">
        <v>1.5034906622828725</v>
      </c>
      <c r="DP15" s="139">
        <v>6.1280000000000001</v>
      </c>
      <c r="DQ15" s="139">
        <v>4.4390000000000001</v>
      </c>
      <c r="DR15" s="139">
        <v>9.1720000000000006</v>
      </c>
      <c r="DS15" s="139">
        <v>0.34499999999999997</v>
      </c>
      <c r="DT15" s="139">
        <v>3.5219999999999998</v>
      </c>
      <c r="DU15" s="139">
        <v>7.2110000000000003</v>
      </c>
      <c r="DV15" s="139">
        <v>8.9779999999999998</v>
      </c>
      <c r="DW15" s="139">
        <v>1.4590000000000001</v>
      </c>
      <c r="DY15" s="107">
        <f t="shared" si="35"/>
        <v>4.0220000000000002</v>
      </c>
      <c r="DZ15" s="107">
        <f t="shared" si="36"/>
        <v>7.7050000000000001</v>
      </c>
      <c r="EA15" s="107">
        <f t="shared" si="37"/>
        <v>6.35</v>
      </c>
      <c r="EB15" s="107">
        <f t="shared" si="38"/>
        <v>0.82099999999999995</v>
      </c>
      <c r="EC15" s="107">
        <f t="shared" si="39"/>
        <v>5.3250000000000002</v>
      </c>
      <c r="ED15" s="107">
        <f t="shared" si="40"/>
        <v>9.9640000000000004</v>
      </c>
      <c r="EE15" s="107">
        <f t="shared" si="41"/>
        <v>1.1499999999999999</v>
      </c>
      <c r="EF15" s="107">
        <f t="shared" si="42"/>
        <v>5.8689999999999998</v>
      </c>
      <c r="EG15" s="107">
        <f t="shared" si="43"/>
        <v>8.3439999999999994</v>
      </c>
      <c r="EH15" s="107">
        <f t="shared" si="44"/>
        <v>0.70499999999999996</v>
      </c>
      <c r="EI15" s="107">
        <f t="shared" si="45"/>
        <v>2.4049999999999998</v>
      </c>
      <c r="EJ15" s="107">
        <f t="shared" si="46"/>
        <v>7.5670000000000002</v>
      </c>
      <c r="EK15" s="107">
        <f t="shared" si="47"/>
        <v>0.33900000000000002</v>
      </c>
      <c r="EL15" s="107">
        <f t="shared" si="48"/>
        <v>5.7009999999999996</v>
      </c>
      <c r="EM15" s="107">
        <f t="shared" si="49"/>
        <v>7.1550000000000002</v>
      </c>
      <c r="EN15" s="107">
        <f t="shared" si="50"/>
        <v>7.82</v>
      </c>
      <c r="EO15" s="107">
        <f t="shared" si="51"/>
        <v>1.1279999999999999</v>
      </c>
      <c r="EP15" s="107">
        <f t="shared" si="52"/>
        <v>3.1040000000000001</v>
      </c>
      <c r="EQ15" s="107">
        <f t="shared" si="53"/>
        <v>4.7869999999999999</v>
      </c>
      <c r="ER15" s="107">
        <f t="shared" si="54"/>
        <v>1.5029999999999999</v>
      </c>
      <c r="ES15" s="107">
        <f t="shared" si="55"/>
        <v>6.1280000000000001</v>
      </c>
      <c r="ET15" s="107">
        <f t="shared" si="56"/>
        <v>4.4390000000000001</v>
      </c>
      <c r="EU15" s="107">
        <f t="shared" si="57"/>
        <v>9.1720000000000006</v>
      </c>
      <c r="EV15" s="107">
        <f t="shared" si="58"/>
        <v>0.34499999999999997</v>
      </c>
      <c r="EW15" s="107">
        <f t="shared" si="59"/>
        <v>3.5219999999999998</v>
      </c>
      <c r="EX15" s="107">
        <f t="shared" si="60"/>
        <v>7.2110000000000003</v>
      </c>
      <c r="EY15" s="107">
        <f t="shared" si="61"/>
        <v>8.9779999999999998</v>
      </c>
      <c r="EZ15" s="107">
        <f t="shared" si="62"/>
        <v>1.4590000000000001</v>
      </c>
      <c r="FB15" s="1" t="str">
        <f t="shared" si="63"/>
        <v>[4.022, 7.705, 6.35, 0.821, 5.325, 9.964, 1.15, 5.869, 8.344, 0.705, 2.405, 7.567, 0.339, 5.701, 7.155, 7.82, 1.128, 3.104, 4.787, 1.503, 6.128, 4.439, 9.172, 0.345, 3.522, 7.211, 8.978, 1.459],</v>
      </c>
    </row>
    <row r="16" spans="1:160" x14ac:dyDescent="0.35">
      <c r="B16" s="13">
        <v>4</v>
      </c>
      <c r="C16" s="57" t="s">
        <v>28</v>
      </c>
      <c r="D16" s="46"/>
      <c r="E16" s="46"/>
      <c r="F16" s="46"/>
      <c r="G16" s="47"/>
      <c r="H16" s="2">
        <v>4216</v>
      </c>
      <c r="I16" s="48">
        <f t="shared" si="19"/>
        <v>7.6501542369805844E-2</v>
      </c>
      <c r="J16" s="49"/>
      <c r="K16" s="50"/>
      <c r="L16" s="50">
        <f t="shared" si="0"/>
        <v>0.88390350437387</v>
      </c>
      <c r="M16" s="50">
        <f t="shared" si="0"/>
        <v>1.9151242594767184</v>
      </c>
      <c r="N16" s="50">
        <f t="shared" si="0"/>
        <v>2.4552875121496394</v>
      </c>
      <c r="O16" s="51">
        <f t="shared" si="0"/>
        <v>10.508532713566149</v>
      </c>
      <c r="P16" s="52"/>
      <c r="Q16" s="111"/>
      <c r="R16" s="109"/>
      <c r="S16" s="82"/>
      <c r="U16" s="13">
        <v>4</v>
      </c>
      <c r="V16" s="101" t="str">
        <f t="shared" si="1"/>
        <v>Mahalle 4</v>
      </c>
      <c r="W16" s="98"/>
      <c r="X16" s="46"/>
      <c r="Y16" s="46"/>
      <c r="Z16" s="47"/>
      <c r="AA16" s="2">
        <v>4216</v>
      </c>
      <c r="AB16" s="48">
        <f t="shared" si="2"/>
        <v>7.6501542369805844E-2</v>
      </c>
      <c r="AC16" s="53"/>
      <c r="AD16" s="54"/>
      <c r="AE16" s="54">
        <f t="shared" si="20"/>
        <v>1</v>
      </c>
      <c r="AF16" s="54">
        <f t="shared" si="21"/>
        <v>2</v>
      </c>
      <c r="AG16" s="54">
        <f t="shared" si="22"/>
        <v>2</v>
      </c>
      <c r="AH16" s="55">
        <f t="shared" si="23"/>
        <v>11</v>
      </c>
      <c r="AI16" s="56"/>
      <c r="AJ16" s="114"/>
      <c r="AK16" s="161"/>
      <c r="AL16" s="85"/>
      <c r="AP16" s="7"/>
      <c r="AQ16" s="7"/>
      <c r="AR16" s="7"/>
      <c r="AS16" s="7"/>
      <c r="AT16" s="7">
        <f t="shared" si="4"/>
        <v>1</v>
      </c>
      <c r="AU16" s="7">
        <f t="shared" si="5"/>
        <v>0</v>
      </c>
      <c r="AV16" s="7">
        <f t="shared" si="24"/>
        <v>2</v>
      </c>
      <c r="AW16" s="7">
        <f t="shared" si="25"/>
        <v>0</v>
      </c>
      <c r="AX16" s="7">
        <f t="shared" si="26"/>
        <v>2</v>
      </c>
      <c r="AY16" s="7">
        <f t="shared" si="27"/>
        <v>0</v>
      </c>
      <c r="AZ16" s="1">
        <f t="shared" si="6"/>
        <v>8.8000000000000007</v>
      </c>
      <c r="BA16" s="1">
        <f t="shared" si="7"/>
        <v>2.2000000000000002</v>
      </c>
      <c r="BM16" s="7"/>
      <c r="BN16" s="7"/>
      <c r="BO16" s="7"/>
      <c r="BP16" s="7"/>
      <c r="BQ16" s="7">
        <f t="shared" si="8"/>
        <v>1</v>
      </c>
      <c r="BR16" s="7">
        <f t="shared" si="9"/>
        <v>0</v>
      </c>
      <c r="BS16" s="7">
        <f t="shared" si="10"/>
        <v>2</v>
      </c>
      <c r="BT16" s="7">
        <f t="shared" si="11"/>
        <v>0</v>
      </c>
      <c r="BU16" s="7">
        <f t="shared" si="28"/>
        <v>2</v>
      </c>
      <c r="BV16" s="7">
        <f t="shared" si="29"/>
        <v>0</v>
      </c>
      <c r="BW16" s="7">
        <f t="shared" si="14"/>
        <v>9</v>
      </c>
      <c r="BX16" s="7">
        <f t="shared" si="15"/>
        <v>2</v>
      </c>
      <c r="BY16" s="7"/>
      <c r="BZ16" s="7"/>
      <c r="CA16" s="7"/>
      <c r="CB16" s="7"/>
      <c r="CC16" s="7"/>
      <c r="CD16" s="7"/>
      <c r="CE16" s="7"/>
      <c r="CF16" s="7"/>
      <c r="CH16" s="1">
        <v>4</v>
      </c>
      <c r="CI16" s="11">
        <f t="shared" si="30"/>
        <v>31.20189189189189</v>
      </c>
      <c r="CJ16" s="11">
        <f t="shared" si="31"/>
        <v>1.22</v>
      </c>
      <c r="CL16" s="1" t="str">
        <f t="shared" si="32"/>
        <v>[31.2, 1.22]</v>
      </c>
      <c r="CO16" s="1" t="str">
        <f t="shared" si="33"/>
        <v>[31.2, 1.22]</v>
      </c>
      <c r="CP16" s="1" t="str">
        <f t="shared" si="16"/>
        <v>[49.06, 2.44]</v>
      </c>
      <c r="CQ16" s="1" t="str">
        <f t="shared" si="17"/>
        <v>[99.52, 4.27]</v>
      </c>
      <c r="CS16" s="1" t="str">
        <f t="shared" si="34"/>
        <v xml:space="preserve">[[31.2, 1.22], [49.06, 2.44], [99.52, 4.27]], </v>
      </c>
      <c r="CU16" s="131" t="s">
        <v>28</v>
      </c>
      <c r="CV16" s="136">
        <v>5.008008120272609</v>
      </c>
      <c r="CW16" s="136">
        <v>0.47935173772548967</v>
      </c>
      <c r="CX16" s="136">
        <v>4.2502084885866669</v>
      </c>
      <c r="CY16" s="136">
        <v>9.1718315934419756</v>
      </c>
      <c r="CZ16" s="136">
        <v>0.9368085969412776</v>
      </c>
      <c r="DA16" s="136">
        <v>6.8004563241134832</v>
      </c>
      <c r="DB16" s="136">
        <v>5.5196469032950821</v>
      </c>
      <c r="DC16" s="136">
        <v>9.511688025177266</v>
      </c>
      <c r="DD16" s="136">
        <v>3.8944141261900023</v>
      </c>
      <c r="DE16" s="136">
        <v>3.0810418424479136</v>
      </c>
      <c r="DF16" s="136">
        <v>6.5322130487673888</v>
      </c>
      <c r="DG16" s="136">
        <v>8.9073429195668758</v>
      </c>
      <c r="DH16" s="145">
        <v>8.4728318036134489</v>
      </c>
      <c r="DI16" s="139">
        <v>9.9049143109525275</v>
      </c>
      <c r="DJ16" s="139">
        <v>1.0333925694358093</v>
      </c>
      <c r="DK16" s="139">
        <v>4.5775876658298102</v>
      </c>
      <c r="DL16" s="139">
        <v>8.2010499905888086</v>
      </c>
      <c r="DM16" s="139">
        <v>9.2538916917077234</v>
      </c>
      <c r="DN16" s="139">
        <v>5.9294257123914118E-2</v>
      </c>
      <c r="DO16" s="139">
        <v>2.3192119097346087E-2</v>
      </c>
      <c r="DP16" s="139">
        <v>0.73499999999999999</v>
      </c>
      <c r="DQ16" s="139">
        <v>4.6609999999999996</v>
      </c>
      <c r="DR16" s="139">
        <v>5.9489999999999998</v>
      </c>
      <c r="DS16" s="139">
        <v>7.36</v>
      </c>
      <c r="DT16" s="139">
        <v>7.5540000000000003</v>
      </c>
      <c r="DU16" s="139">
        <v>3.177</v>
      </c>
      <c r="DV16" s="139">
        <v>0.76100000000000001</v>
      </c>
      <c r="DW16" s="139">
        <v>6.5670000000000002</v>
      </c>
      <c r="DY16" s="107">
        <f t="shared" si="35"/>
        <v>5.008</v>
      </c>
      <c r="DZ16" s="107">
        <f t="shared" si="36"/>
        <v>0.47899999999999998</v>
      </c>
      <c r="EA16" s="107">
        <f t="shared" si="37"/>
        <v>4.25</v>
      </c>
      <c r="EB16" s="107">
        <f t="shared" si="38"/>
        <v>9.1720000000000006</v>
      </c>
      <c r="EC16" s="107">
        <f t="shared" si="39"/>
        <v>0.93700000000000006</v>
      </c>
      <c r="ED16" s="107">
        <f t="shared" si="40"/>
        <v>6.8</v>
      </c>
      <c r="EE16" s="107">
        <f t="shared" si="41"/>
        <v>5.52</v>
      </c>
      <c r="EF16" s="107">
        <f t="shared" si="42"/>
        <v>9.5120000000000005</v>
      </c>
      <c r="EG16" s="107">
        <f t="shared" si="43"/>
        <v>3.8940000000000001</v>
      </c>
      <c r="EH16" s="107">
        <f t="shared" si="44"/>
        <v>3.081</v>
      </c>
      <c r="EI16" s="107">
        <f t="shared" si="45"/>
        <v>6.532</v>
      </c>
      <c r="EJ16" s="107">
        <f t="shared" si="46"/>
        <v>8.907</v>
      </c>
      <c r="EK16" s="107">
        <f t="shared" si="47"/>
        <v>8.4730000000000008</v>
      </c>
      <c r="EL16" s="107">
        <f t="shared" si="48"/>
        <v>9.9049999999999994</v>
      </c>
      <c r="EM16" s="107">
        <f t="shared" si="49"/>
        <v>1.0329999999999999</v>
      </c>
      <c r="EN16" s="107">
        <f t="shared" si="50"/>
        <v>4.5780000000000003</v>
      </c>
      <c r="EO16" s="107">
        <f t="shared" si="51"/>
        <v>8.2010000000000005</v>
      </c>
      <c r="EP16" s="107">
        <f t="shared" si="52"/>
        <v>9.2539999999999996</v>
      </c>
      <c r="EQ16" s="107">
        <f t="shared" si="53"/>
        <v>5.8999999999999997E-2</v>
      </c>
      <c r="ER16" s="107">
        <f t="shared" si="54"/>
        <v>2.3E-2</v>
      </c>
      <c r="ES16" s="107">
        <f t="shared" si="55"/>
        <v>0.73499999999999999</v>
      </c>
      <c r="ET16" s="107">
        <f t="shared" si="56"/>
        <v>4.6609999999999996</v>
      </c>
      <c r="EU16" s="107">
        <f t="shared" si="57"/>
        <v>5.9489999999999998</v>
      </c>
      <c r="EV16" s="107">
        <f t="shared" si="58"/>
        <v>7.36</v>
      </c>
      <c r="EW16" s="107">
        <f t="shared" si="59"/>
        <v>7.5540000000000003</v>
      </c>
      <c r="EX16" s="107">
        <f t="shared" si="60"/>
        <v>3.177</v>
      </c>
      <c r="EY16" s="107">
        <f t="shared" si="61"/>
        <v>0.76100000000000001</v>
      </c>
      <c r="EZ16" s="107">
        <f t="shared" si="62"/>
        <v>6.5670000000000002</v>
      </c>
      <c r="FB16" s="1" t="str">
        <f t="shared" si="63"/>
        <v>[5.008, 0.479, 4.25, 9.172, 0.937, 6.8, 5.52, 9.512, 3.894, 3.081, 6.532, 8.907, 8.473, 9.905, 1.033, 4.578, 8.201, 9.254, 0.059, 0.023, 0.735, 4.661, 5.949, 7.36, 7.554, 3.177, 0.761, 6.567],</v>
      </c>
    </row>
    <row r="17" spans="2:158" x14ac:dyDescent="0.35">
      <c r="B17" s="13">
        <v>5</v>
      </c>
      <c r="C17" s="45" t="s">
        <v>29</v>
      </c>
      <c r="D17" s="46"/>
      <c r="E17" s="46"/>
      <c r="F17" s="46"/>
      <c r="G17" s="47"/>
      <c r="H17" s="2">
        <v>3315</v>
      </c>
      <c r="I17" s="48">
        <f t="shared" si="19"/>
        <v>6.0152422427871527E-2</v>
      </c>
      <c r="J17" s="49"/>
      <c r="K17" s="50"/>
      <c r="L17" s="50">
        <f t="shared" si="0"/>
        <v>0.69500477158429297</v>
      </c>
      <c r="M17" s="50">
        <f t="shared" si="0"/>
        <v>1.505843671765968</v>
      </c>
      <c r="N17" s="50">
        <f t="shared" si="0"/>
        <v>1.9305688099563696</v>
      </c>
      <c r="O17" s="51">
        <f t="shared" si="0"/>
        <v>8.2627575771991886</v>
      </c>
      <c r="P17" s="52"/>
      <c r="Q17" s="111"/>
      <c r="R17" s="109"/>
      <c r="S17" s="82"/>
      <c r="U17" s="13">
        <v>5</v>
      </c>
      <c r="V17" s="100" t="str">
        <f t="shared" si="1"/>
        <v>Mahalle 5</v>
      </c>
      <c r="W17" s="98"/>
      <c r="X17" s="46"/>
      <c r="Y17" s="46"/>
      <c r="Z17" s="47"/>
      <c r="AA17" s="2">
        <v>3315</v>
      </c>
      <c r="AB17" s="48">
        <f t="shared" si="2"/>
        <v>6.0152422427871527E-2</v>
      </c>
      <c r="AC17" s="53"/>
      <c r="AD17" s="54"/>
      <c r="AE17" s="54">
        <f t="shared" si="20"/>
        <v>1</v>
      </c>
      <c r="AF17" s="54">
        <f t="shared" si="21"/>
        <v>2</v>
      </c>
      <c r="AG17" s="54">
        <f t="shared" si="22"/>
        <v>2</v>
      </c>
      <c r="AH17" s="55">
        <f t="shared" si="23"/>
        <v>8</v>
      </c>
      <c r="AI17" s="56"/>
      <c r="AJ17" s="114"/>
      <c r="AK17" s="161"/>
      <c r="AL17" s="85"/>
      <c r="AP17" s="7"/>
      <c r="AQ17" s="7"/>
      <c r="AR17" s="7"/>
      <c r="AS17" s="7"/>
      <c r="AT17" s="7">
        <f t="shared" si="4"/>
        <v>1</v>
      </c>
      <c r="AU17" s="7">
        <f t="shared" si="5"/>
        <v>0</v>
      </c>
      <c r="AV17" s="7">
        <f t="shared" si="24"/>
        <v>2</v>
      </c>
      <c r="AW17" s="7">
        <f t="shared" si="25"/>
        <v>0</v>
      </c>
      <c r="AX17" s="7">
        <f t="shared" si="26"/>
        <v>2</v>
      </c>
      <c r="AY17" s="7">
        <f t="shared" si="27"/>
        <v>0</v>
      </c>
      <c r="AZ17" s="1">
        <f t="shared" si="6"/>
        <v>6.4</v>
      </c>
      <c r="BA17" s="1">
        <f t="shared" si="7"/>
        <v>1.6</v>
      </c>
      <c r="BM17" s="7"/>
      <c r="BN17" s="7"/>
      <c r="BO17" s="7"/>
      <c r="BP17" s="7"/>
      <c r="BQ17" s="7">
        <f t="shared" si="8"/>
        <v>1</v>
      </c>
      <c r="BR17" s="7">
        <f t="shared" si="9"/>
        <v>0</v>
      </c>
      <c r="BS17" s="7">
        <f t="shared" si="10"/>
        <v>2</v>
      </c>
      <c r="BT17" s="7">
        <f t="shared" si="11"/>
        <v>0</v>
      </c>
      <c r="BU17" s="7">
        <f t="shared" si="28"/>
        <v>2</v>
      </c>
      <c r="BV17" s="7">
        <f t="shared" si="29"/>
        <v>0</v>
      </c>
      <c r="BW17" s="7">
        <f t="shared" si="14"/>
        <v>6</v>
      </c>
      <c r="BX17" s="7">
        <f t="shared" si="15"/>
        <v>2</v>
      </c>
      <c r="BY17" s="7"/>
      <c r="BZ17" s="7"/>
      <c r="CA17" s="7"/>
      <c r="CB17" s="7"/>
      <c r="CC17" s="7"/>
      <c r="CD17" s="7"/>
      <c r="CE17" s="7"/>
      <c r="CF17" s="7"/>
      <c r="CH17" s="1">
        <v>5</v>
      </c>
      <c r="CI17" s="11">
        <f t="shared" si="30"/>
        <v>22.95189189189189</v>
      </c>
      <c r="CJ17" s="11">
        <f t="shared" si="31"/>
        <v>1.22</v>
      </c>
      <c r="CL17" s="1" t="str">
        <f t="shared" si="32"/>
        <v>[22.95, 1.22]</v>
      </c>
      <c r="CO17" s="1" t="str">
        <f t="shared" si="33"/>
        <v>[22.95, 1.22]</v>
      </c>
      <c r="CP17" s="1" t="str">
        <f t="shared" si="16"/>
        <v>[39.23, 1.83]</v>
      </c>
      <c r="CQ17" s="1" t="str">
        <f t="shared" si="17"/>
        <v>[77.51, 3.66]</v>
      </c>
      <c r="CS17" s="1" t="str">
        <f t="shared" si="34"/>
        <v xml:space="preserve">[[22.95, 1.22], [39.23, 1.83], [77.51, 3.66]], </v>
      </c>
      <c r="CU17" s="132" t="s">
        <v>29</v>
      </c>
      <c r="CV17" s="136">
        <v>7.0920102646079419</v>
      </c>
      <c r="CW17" s="136">
        <v>8.8141358063056625</v>
      </c>
      <c r="CX17" s="136">
        <v>8.0301606624385595</v>
      </c>
      <c r="CY17" s="136">
        <v>1.8345204969520401</v>
      </c>
      <c r="CZ17" s="136">
        <v>8.9506507158796929</v>
      </c>
      <c r="DA17" s="136">
        <v>6.8465942089170708</v>
      </c>
      <c r="DB17" s="136">
        <v>5.3872413527606575</v>
      </c>
      <c r="DC17" s="136">
        <v>4.7576528993570815</v>
      </c>
      <c r="DD17" s="136">
        <v>2.5798688813846118</v>
      </c>
      <c r="DE17" s="136">
        <v>1.7521412411773762</v>
      </c>
      <c r="DF17" s="136">
        <v>7.5293272392481896</v>
      </c>
      <c r="DG17" s="136">
        <v>7.0884644720073773</v>
      </c>
      <c r="DH17" s="145">
        <v>5.0676193341873095</v>
      </c>
      <c r="DI17" s="139">
        <v>7.7852167179739826</v>
      </c>
      <c r="DJ17" s="139">
        <v>0.24419108121987998</v>
      </c>
      <c r="DK17" s="139">
        <v>6.1436839938347951</v>
      </c>
      <c r="DL17" s="139">
        <v>5.6442366872966439</v>
      </c>
      <c r="DM17" s="139">
        <v>5.833328597933086</v>
      </c>
      <c r="DN17" s="139">
        <v>0.57476958510156662</v>
      </c>
      <c r="DO17" s="139">
        <v>9.2371914589268336</v>
      </c>
      <c r="DP17" s="139">
        <v>6.9539999999999997</v>
      </c>
      <c r="DQ17" s="139">
        <v>3.6419999999999999</v>
      </c>
      <c r="DR17" s="139">
        <v>4.6470000000000002</v>
      </c>
      <c r="DS17" s="139">
        <v>3.2040000000000002</v>
      </c>
      <c r="DT17" s="139">
        <v>5.0490000000000004</v>
      </c>
      <c r="DU17" s="139">
        <v>2.0150000000000001</v>
      </c>
      <c r="DV17" s="139">
        <v>0.22700000000000001</v>
      </c>
      <c r="DW17" s="139">
        <v>2.3130000000000002</v>
      </c>
      <c r="DY17" s="107">
        <f t="shared" si="35"/>
        <v>7.0919999999999996</v>
      </c>
      <c r="DZ17" s="107">
        <f t="shared" si="36"/>
        <v>8.8140000000000001</v>
      </c>
      <c r="EA17" s="107">
        <f t="shared" si="37"/>
        <v>8.0299999999999994</v>
      </c>
      <c r="EB17" s="107">
        <f t="shared" si="38"/>
        <v>1.835</v>
      </c>
      <c r="EC17" s="107">
        <f t="shared" si="39"/>
        <v>8.9510000000000005</v>
      </c>
      <c r="ED17" s="107">
        <f t="shared" si="40"/>
        <v>6.8470000000000004</v>
      </c>
      <c r="EE17" s="107">
        <f t="shared" si="41"/>
        <v>5.3869999999999996</v>
      </c>
      <c r="EF17" s="107">
        <f t="shared" si="42"/>
        <v>4.758</v>
      </c>
      <c r="EG17" s="107">
        <f t="shared" si="43"/>
        <v>2.58</v>
      </c>
      <c r="EH17" s="107">
        <f t="shared" si="44"/>
        <v>1.752</v>
      </c>
      <c r="EI17" s="107">
        <f t="shared" si="45"/>
        <v>7.5289999999999999</v>
      </c>
      <c r="EJ17" s="107">
        <f t="shared" si="46"/>
        <v>7.0880000000000001</v>
      </c>
      <c r="EK17" s="107">
        <f t="shared" si="47"/>
        <v>5.0679999999999996</v>
      </c>
      <c r="EL17" s="107">
        <f t="shared" si="48"/>
        <v>7.7850000000000001</v>
      </c>
      <c r="EM17" s="107">
        <f t="shared" si="49"/>
        <v>0.24399999999999999</v>
      </c>
      <c r="EN17" s="107">
        <f t="shared" si="50"/>
        <v>6.1440000000000001</v>
      </c>
      <c r="EO17" s="107">
        <f t="shared" si="51"/>
        <v>5.6440000000000001</v>
      </c>
      <c r="EP17" s="107">
        <f t="shared" si="52"/>
        <v>5.8330000000000002</v>
      </c>
      <c r="EQ17" s="107">
        <f t="shared" si="53"/>
        <v>0.57499999999999996</v>
      </c>
      <c r="ER17" s="107">
        <f t="shared" si="54"/>
        <v>9.2370000000000001</v>
      </c>
      <c r="ES17" s="107">
        <f t="shared" si="55"/>
        <v>6.9539999999999997</v>
      </c>
      <c r="ET17" s="107">
        <f t="shared" si="56"/>
        <v>3.6419999999999999</v>
      </c>
      <c r="EU17" s="107">
        <f t="shared" si="57"/>
        <v>4.6470000000000002</v>
      </c>
      <c r="EV17" s="107">
        <f t="shared" si="58"/>
        <v>3.2040000000000002</v>
      </c>
      <c r="EW17" s="107">
        <f t="shared" si="59"/>
        <v>5.0490000000000004</v>
      </c>
      <c r="EX17" s="107">
        <f t="shared" si="60"/>
        <v>2.0150000000000001</v>
      </c>
      <c r="EY17" s="107">
        <f t="shared" si="61"/>
        <v>0.22700000000000001</v>
      </c>
      <c r="EZ17" s="107">
        <f t="shared" si="62"/>
        <v>2.3130000000000002</v>
      </c>
      <c r="FB17" s="1" t="str">
        <f t="shared" si="63"/>
        <v>[7.092, 8.814, 8.03, 1.835, 8.951, 6.847, 5.387, 4.758, 2.58, 1.752, 7.529, 7.088, 5.068, 7.785, 0.244, 6.144, 5.644, 5.833, 0.575, 9.237, 6.954, 3.642, 4.647, 3.204, 5.049, 2.015, 0.227, 2.313],</v>
      </c>
    </row>
    <row r="18" spans="2:158" x14ac:dyDescent="0.35">
      <c r="B18" s="13">
        <v>6</v>
      </c>
      <c r="C18" s="57" t="s">
        <v>30</v>
      </c>
      <c r="D18" s="46"/>
      <c r="E18" s="46"/>
      <c r="F18" s="46"/>
      <c r="G18" s="47"/>
      <c r="H18" s="2">
        <v>4046</v>
      </c>
      <c r="I18" s="48">
        <f t="shared" si="19"/>
        <v>7.3416802758120125E-2</v>
      </c>
      <c r="J18" s="49"/>
      <c r="K18" s="50"/>
      <c r="L18" s="50">
        <f t="shared" si="0"/>
        <v>0.84826223403621404</v>
      </c>
      <c r="M18" s="50">
        <f t="shared" si="0"/>
        <v>1.8379015070784637</v>
      </c>
      <c r="N18" s="50">
        <f t="shared" si="0"/>
        <v>2.356283983433928</v>
      </c>
      <c r="O18" s="51">
        <f t="shared" si="0"/>
        <v>10.084801555761063</v>
      </c>
      <c r="P18" s="52"/>
      <c r="Q18" s="111"/>
      <c r="R18" s="109"/>
      <c r="S18" s="82"/>
      <c r="U18" s="13">
        <v>6</v>
      </c>
      <c r="V18" s="101" t="str">
        <f t="shared" si="1"/>
        <v>Mahalle 6</v>
      </c>
      <c r="W18" s="98"/>
      <c r="X18" s="46"/>
      <c r="Y18" s="46"/>
      <c r="Z18" s="47"/>
      <c r="AA18" s="2">
        <v>4046</v>
      </c>
      <c r="AB18" s="48">
        <f t="shared" si="2"/>
        <v>7.3416802758120125E-2</v>
      </c>
      <c r="AC18" s="53"/>
      <c r="AD18" s="54"/>
      <c r="AE18" s="54">
        <f t="shared" si="20"/>
        <v>1</v>
      </c>
      <c r="AF18" s="54">
        <f t="shared" si="21"/>
        <v>2</v>
      </c>
      <c r="AG18" s="54">
        <f t="shared" si="22"/>
        <v>2</v>
      </c>
      <c r="AH18" s="55">
        <f t="shared" si="23"/>
        <v>10</v>
      </c>
      <c r="AI18" s="56"/>
      <c r="AJ18" s="114"/>
      <c r="AK18" s="161"/>
      <c r="AL18" s="85"/>
      <c r="AP18" s="7"/>
      <c r="AQ18" s="7"/>
      <c r="AR18" s="7"/>
      <c r="AS18" s="7"/>
      <c r="AT18" s="7">
        <f t="shared" si="4"/>
        <v>1</v>
      </c>
      <c r="AU18" s="7">
        <f t="shared" si="5"/>
        <v>0</v>
      </c>
      <c r="AV18" s="7">
        <f t="shared" si="24"/>
        <v>2</v>
      </c>
      <c r="AW18" s="7">
        <f t="shared" si="25"/>
        <v>0</v>
      </c>
      <c r="AX18" s="7">
        <f t="shared" si="26"/>
        <v>2</v>
      </c>
      <c r="AY18" s="7">
        <f t="shared" si="27"/>
        <v>0</v>
      </c>
      <c r="AZ18" s="1">
        <f t="shared" si="6"/>
        <v>8</v>
      </c>
      <c r="BA18" s="1">
        <f t="shared" si="7"/>
        <v>2</v>
      </c>
      <c r="BM18" s="7"/>
      <c r="BN18" s="7"/>
      <c r="BO18" s="7"/>
      <c r="BP18" s="7"/>
      <c r="BQ18" s="7">
        <f t="shared" si="8"/>
        <v>1</v>
      </c>
      <c r="BR18" s="7">
        <f t="shared" si="9"/>
        <v>0</v>
      </c>
      <c r="BS18" s="7">
        <f t="shared" si="10"/>
        <v>2</v>
      </c>
      <c r="BT18" s="7">
        <f t="shared" si="11"/>
        <v>0</v>
      </c>
      <c r="BU18" s="7">
        <f t="shared" si="28"/>
        <v>2</v>
      </c>
      <c r="BV18" s="7">
        <f t="shared" si="29"/>
        <v>0</v>
      </c>
      <c r="BW18" s="7">
        <f t="shared" si="14"/>
        <v>8</v>
      </c>
      <c r="BX18" s="7">
        <f t="shared" si="15"/>
        <v>2</v>
      </c>
      <c r="BY18" s="7"/>
      <c r="BZ18" s="7"/>
      <c r="CA18" s="7"/>
      <c r="CB18" s="7"/>
      <c r="CC18" s="7"/>
      <c r="CD18" s="7"/>
      <c r="CE18" s="7"/>
      <c r="CF18" s="7"/>
      <c r="CH18" s="1">
        <v>6</v>
      </c>
      <c r="CI18" s="11">
        <f t="shared" si="30"/>
        <v>28.45189189189189</v>
      </c>
      <c r="CJ18" s="11">
        <f t="shared" si="31"/>
        <v>1.22</v>
      </c>
      <c r="CL18" s="1" t="str">
        <f t="shared" si="32"/>
        <v>[28.45, 1.22]</v>
      </c>
      <c r="CO18" s="1" t="str">
        <f t="shared" si="33"/>
        <v>[28.45, 1.22]</v>
      </c>
      <c r="CP18" s="1" t="str">
        <f t="shared" si="16"/>
        <v>[49.06, 1.83]</v>
      </c>
      <c r="CQ18" s="1" t="str">
        <f t="shared" si="17"/>
        <v>[96.77, 4.27]</v>
      </c>
      <c r="CS18" s="1" t="str">
        <f t="shared" si="34"/>
        <v xml:space="preserve">[[28.45, 1.22], [49.06, 1.83], [96.77, 4.27]], </v>
      </c>
      <c r="CU18" s="131" t="s">
        <v>30</v>
      </c>
      <c r="CV18" s="136">
        <v>3.9141305416224617</v>
      </c>
      <c r="CW18" s="136">
        <v>5.6715890622654639</v>
      </c>
      <c r="CX18" s="136">
        <v>1.2938789438958653</v>
      </c>
      <c r="CY18" s="136">
        <v>5.2292698811448304</v>
      </c>
      <c r="CZ18" s="136">
        <v>1.0294010233114925</v>
      </c>
      <c r="DA18" s="136">
        <v>7.012935651221377</v>
      </c>
      <c r="DB18" s="136">
        <v>9.5322655915788879</v>
      </c>
      <c r="DC18" s="136">
        <v>4.4021312692623393</v>
      </c>
      <c r="DD18" s="136">
        <v>4.5500233326011692</v>
      </c>
      <c r="DE18" s="136">
        <v>4.7945251892649656</v>
      </c>
      <c r="DF18" s="136">
        <v>7.9995465190359072</v>
      </c>
      <c r="DG18" s="136">
        <v>4.6779203597533616</v>
      </c>
      <c r="DH18" s="145">
        <v>1.3277157128132722</v>
      </c>
      <c r="DI18" s="139">
        <v>1.0446650714839567</v>
      </c>
      <c r="DJ18" s="139">
        <v>0.13306388244447631</v>
      </c>
      <c r="DK18" s="139">
        <v>9.9341977545701141</v>
      </c>
      <c r="DL18" s="139">
        <v>4.3128814637524213</v>
      </c>
      <c r="DM18" s="139">
        <v>6.2479328409437453</v>
      </c>
      <c r="DN18" s="139">
        <v>5.8410122547699519</v>
      </c>
      <c r="DO18" s="139">
        <v>8.1825760097296847</v>
      </c>
      <c r="DP18" s="139">
        <v>1.9E-2</v>
      </c>
      <c r="DQ18" s="139">
        <v>2.97</v>
      </c>
      <c r="DR18" s="139">
        <v>4.7080000000000002</v>
      </c>
      <c r="DS18" s="139">
        <v>6.2329999999999997</v>
      </c>
      <c r="DT18" s="139">
        <v>3.395</v>
      </c>
      <c r="DU18" s="139">
        <v>2.375</v>
      </c>
      <c r="DV18" s="139">
        <v>6.4109999999999996</v>
      </c>
      <c r="DW18" s="139">
        <v>5.7119999999999997</v>
      </c>
      <c r="DY18" s="107">
        <f t="shared" si="35"/>
        <v>3.9140000000000001</v>
      </c>
      <c r="DZ18" s="107">
        <f t="shared" si="36"/>
        <v>5.6719999999999997</v>
      </c>
      <c r="EA18" s="107">
        <f t="shared" si="37"/>
        <v>1.294</v>
      </c>
      <c r="EB18" s="107">
        <f t="shared" si="38"/>
        <v>5.2290000000000001</v>
      </c>
      <c r="EC18" s="107">
        <f t="shared" si="39"/>
        <v>1.0289999999999999</v>
      </c>
      <c r="ED18" s="107">
        <f t="shared" si="40"/>
        <v>7.0129999999999999</v>
      </c>
      <c r="EE18" s="107">
        <f t="shared" si="41"/>
        <v>9.532</v>
      </c>
      <c r="EF18" s="107">
        <f t="shared" si="42"/>
        <v>4.4020000000000001</v>
      </c>
      <c r="EG18" s="107">
        <f t="shared" si="43"/>
        <v>4.55</v>
      </c>
      <c r="EH18" s="107">
        <f t="shared" si="44"/>
        <v>4.7949999999999999</v>
      </c>
      <c r="EI18" s="107">
        <f t="shared" si="45"/>
        <v>8</v>
      </c>
      <c r="EJ18" s="107">
        <f t="shared" si="46"/>
        <v>4.6779999999999999</v>
      </c>
      <c r="EK18" s="107">
        <f t="shared" si="47"/>
        <v>1.3280000000000001</v>
      </c>
      <c r="EL18" s="107">
        <f t="shared" si="48"/>
        <v>1.0449999999999999</v>
      </c>
      <c r="EM18" s="107">
        <f t="shared" si="49"/>
        <v>0.13300000000000001</v>
      </c>
      <c r="EN18" s="107">
        <f t="shared" si="50"/>
        <v>9.9339999999999993</v>
      </c>
      <c r="EO18" s="107">
        <f t="shared" si="51"/>
        <v>4.3129999999999997</v>
      </c>
      <c r="EP18" s="107">
        <f t="shared" si="52"/>
        <v>6.2480000000000002</v>
      </c>
      <c r="EQ18" s="107">
        <f t="shared" si="53"/>
        <v>5.8410000000000002</v>
      </c>
      <c r="ER18" s="107">
        <f t="shared" si="54"/>
        <v>8.1829999999999998</v>
      </c>
      <c r="ES18" s="107">
        <f t="shared" si="55"/>
        <v>1.9E-2</v>
      </c>
      <c r="ET18" s="107">
        <f t="shared" si="56"/>
        <v>2.97</v>
      </c>
      <c r="EU18" s="107">
        <f t="shared" si="57"/>
        <v>4.7080000000000002</v>
      </c>
      <c r="EV18" s="107">
        <f t="shared" si="58"/>
        <v>6.2329999999999997</v>
      </c>
      <c r="EW18" s="107">
        <f t="shared" si="59"/>
        <v>3.395</v>
      </c>
      <c r="EX18" s="107">
        <f t="shared" si="60"/>
        <v>2.375</v>
      </c>
      <c r="EY18" s="107">
        <f t="shared" si="61"/>
        <v>6.4109999999999996</v>
      </c>
      <c r="EZ18" s="107">
        <f t="shared" si="62"/>
        <v>5.7119999999999997</v>
      </c>
      <c r="FB18" s="1" t="str">
        <f t="shared" si="63"/>
        <v>[3.914, 5.672, 1.294, 5.229, 1.029, 7.013, 9.532, 4.402, 4.55, 4.795, 8, 4.678, 1.328, 1.045, 0.133, 9.934, 4.313, 6.248, 5.841, 8.183, 0.019, 2.97, 4.708, 6.233, 3.395, 2.375, 6.411, 5.712],</v>
      </c>
    </row>
    <row r="19" spans="2:158" x14ac:dyDescent="0.35">
      <c r="B19" s="13">
        <v>7</v>
      </c>
      <c r="C19" s="45" t="s">
        <v>31</v>
      </c>
      <c r="D19" s="46"/>
      <c r="E19" s="46"/>
      <c r="F19" s="46"/>
      <c r="G19" s="47"/>
      <c r="H19" s="2">
        <v>3254</v>
      </c>
      <c r="I19" s="48">
        <f t="shared" si="19"/>
        <v>5.904554527309018E-2</v>
      </c>
      <c r="J19" s="49"/>
      <c r="K19" s="50"/>
      <c r="L19" s="50">
        <f t="shared" si="0"/>
        <v>0.68221584516901634</v>
      </c>
      <c r="M19" s="50">
        <f t="shared" si="0"/>
        <v>1.4781343311995354</v>
      </c>
      <c r="N19" s="50">
        <f t="shared" si="0"/>
        <v>1.8950440143583791</v>
      </c>
      <c r="O19" s="51">
        <f t="shared" si="0"/>
        <v>8.1107128676338345</v>
      </c>
      <c r="P19" s="52"/>
      <c r="Q19" s="111"/>
      <c r="R19" s="109"/>
      <c r="S19" s="82"/>
      <c r="U19" s="13">
        <v>7</v>
      </c>
      <c r="V19" s="100" t="str">
        <f t="shared" si="1"/>
        <v>Mahalle 7</v>
      </c>
      <c r="W19" s="98"/>
      <c r="X19" s="46"/>
      <c r="Y19" s="46"/>
      <c r="Z19" s="47"/>
      <c r="AA19" s="2">
        <v>3254</v>
      </c>
      <c r="AB19" s="48">
        <f t="shared" si="2"/>
        <v>5.904554527309018E-2</v>
      </c>
      <c r="AC19" s="53"/>
      <c r="AD19" s="54"/>
      <c r="AE19" s="54">
        <f t="shared" si="20"/>
        <v>1</v>
      </c>
      <c r="AF19" s="54">
        <f t="shared" si="21"/>
        <v>1</v>
      </c>
      <c r="AG19" s="54">
        <f t="shared" si="22"/>
        <v>2</v>
      </c>
      <c r="AH19" s="55">
        <f t="shared" si="23"/>
        <v>8</v>
      </c>
      <c r="AI19" s="56"/>
      <c r="AJ19" s="114"/>
      <c r="AK19" s="161"/>
      <c r="AL19" s="85"/>
      <c r="AP19" s="7"/>
      <c r="AQ19" s="7"/>
      <c r="AR19" s="7"/>
      <c r="AS19" s="7"/>
      <c r="AT19" s="7">
        <f t="shared" si="4"/>
        <v>1</v>
      </c>
      <c r="AU19" s="7">
        <f t="shared" si="5"/>
        <v>0</v>
      </c>
      <c r="AV19" s="7">
        <f t="shared" si="24"/>
        <v>1</v>
      </c>
      <c r="AW19" s="7">
        <f t="shared" si="25"/>
        <v>0</v>
      </c>
      <c r="AX19" s="7">
        <f t="shared" si="26"/>
        <v>2</v>
      </c>
      <c r="AY19" s="7">
        <f t="shared" si="27"/>
        <v>0</v>
      </c>
      <c r="AZ19" s="1">
        <f t="shared" si="6"/>
        <v>6.4</v>
      </c>
      <c r="BA19" s="1">
        <f t="shared" si="7"/>
        <v>1.6</v>
      </c>
      <c r="BM19" s="7"/>
      <c r="BN19" s="7"/>
      <c r="BO19" s="7"/>
      <c r="BP19" s="7"/>
      <c r="BQ19" s="7">
        <f t="shared" si="8"/>
        <v>1</v>
      </c>
      <c r="BR19" s="7">
        <f t="shared" si="9"/>
        <v>0</v>
      </c>
      <c r="BS19" s="7">
        <f t="shared" si="10"/>
        <v>1</v>
      </c>
      <c r="BT19" s="7">
        <f t="shared" si="11"/>
        <v>0</v>
      </c>
      <c r="BU19" s="7">
        <f t="shared" si="28"/>
        <v>2</v>
      </c>
      <c r="BV19" s="7">
        <f t="shared" si="29"/>
        <v>0</v>
      </c>
      <c r="BW19" s="7">
        <f t="shared" si="14"/>
        <v>6</v>
      </c>
      <c r="BX19" s="7">
        <f t="shared" si="15"/>
        <v>2</v>
      </c>
      <c r="BY19" s="7"/>
      <c r="BZ19" s="7"/>
      <c r="CA19" s="7"/>
      <c r="CB19" s="7"/>
      <c r="CC19" s="7"/>
      <c r="CD19" s="7"/>
      <c r="CE19" s="7"/>
      <c r="CF19" s="7"/>
      <c r="CH19" s="1">
        <v>7</v>
      </c>
      <c r="CI19" s="11">
        <f t="shared" si="30"/>
        <v>22.005945945945946</v>
      </c>
      <c r="CJ19" s="11">
        <f t="shared" si="31"/>
        <v>1.22</v>
      </c>
      <c r="CL19" s="1" t="str">
        <f t="shared" si="32"/>
        <v>[22.01, 1.22]</v>
      </c>
      <c r="CO19" s="1" t="str">
        <f t="shared" si="33"/>
        <v>[22.01, 1.22]</v>
      </c>
      <c r="CP19" s="1" t="str">
        <f t="shared" si="16"/>
        <v>[39.23, 1.83]</v>
      </c>
      <c r="CQ19" s="1" t="str">
        <f t="shared" si="17"/>
        <v>[77.51, 3.05]</v>
      </c>
      <c r="CS19" s="1" t="str">
        <f t="shared" si="34"/>
        <v xml:space="preserve">[[22.01, 1.22], [39.23, 1.83], [77.51, 3.05]], </v>
      </c>
      <c r="CU19" s="132" t="s">
        <v>31</v>
      </c>
      <c r="CV19" s="136">
        <v>8.9973468782235511</v>
      </c>
      <c r="CW19" s="136">
        <v>4.7087527153986475</v>
      </c>
      <c r="CX19" s="136">
        <v>8.3712975698096699</v>
      </c>
      <c r="CY19" s="136">
        <v>9.1858527077131509</v>
      </c>
      <c r="CZ19" s="136">
        <v>5.8569531606495939</v>
      </c>
      <c r="DA19" s="136">
        <v>9.2966446317834901</v>
      </c>
      <c r="DB19" s="136">
        <v>3.014507603980876</v>
      </c>
      <c r="DC19" s="136">
        <v>1.4014480000526719</v>
      </c>
      <c r="DD19" s="136">
        <v>5.7604864825459927</v>
      </c>
      <c r="DE19" s="136">
        <v>0.34394365634308532</v>
      </c>
      <c r="DF19" s="136">
        <v>9.7478538618368695</v>
      </c>
      <c r="DG19" s="136">
        <v>6.5849794863342117</v>
      </c>
      <c r="DH19" s="145">
        <v>7.9664148724407724</v>
      </c>
      <c r="DI19" s="139">
        <v>7.7255176910747867</v>
      </c>
      <c r="DJ19" s="139">
        <v>6.7477144680803338</v>
      </c>
      <c r="DK19" s="139">
        <v>6.2050752265702283</v>
      </c>
      <c r="DL19" s="139">
        <v>9.3775889438776581</v>
      </c>
      <c r="DM19" s="139">
        <v>5.7171821839808548</v>
      </c>
      <c r="DN19" s="139">
        <v>5.5889559593559426</v>
      </c>
      <c r="DO19" s="139">
        <v>7.042537735781929</v>
      </c>
      <c r="DP19" s="139">
        <v>0.48899999999999999</v>
      </c>
      <c r="DQ19" s="139">
        <v>8.1709999999999994</v>
      </c>
      <c r="DR19" s="139">
        <v>1.095</v>
      </c>
      <c r="DS19" s="139">
        <v>4.742</v>
      </c>
      <c r="DT19" s="139">
        <v>2.9620000000000002</v>
      </c>
      <c r="DU19" s="139">
        <v>1.879</v>
      </c>
      <c r="DV19" s="139">
        <v>9.375</v>
      </c>
      <c r="DW19" s="139">
        <v>9.5359999999999996</v>
      </c>
      <c r="DY19" s="107">
        <f t="shared" si="35"/>
        <v>8.9969999999999999</v>
      </c>
      <c r="DZ19" s="107">
        <f t="shared" si="36"/>
        <v>4.7089999999999996</v>
      </c>
      <c r="EA19" s="107">
        <f t="shared" si="37"/>
        <v>8.3710000000000004</v>
      </c>
      <c r="EB19" s="107">
        <f t="shared" si="38"/>
        <v>9.1859999999999999</v>
      </c>
      <c r="EC19" s="107">
        <f t="shared" si="39"/>
        <v>5.8570000000000002</v>
      </c>
      <c r="ED19" s="107">
        <f t="shared" si="40"/>
        <v>9.2970000000000006</v>
      </c>
      <c r="EE19" s="107">
        <f t="shared" si="41"/>
        <v>3.0150000000000001</v>
      </c>
      <c r="EF19" s="107">
        <f t="shared" si="42"/>
        <v>1.401</v>
      </c>
      <c r="EG19" s="107">
        <f t="shared" si="43"/>
        <v>5.76</v>
      </c>
      <c r="EH19" s="107">
        <f t="shared" si="44"/>
        <v>0.34399999999999997</v>
      </c>
      <c r="EI19" s="107">
        <f t="shared" si="45"/>
        <v>9.7479999999999993</v>
      </c>
      <c r="EJ19" s="107">
        <f t="shared" si="46"/>
        <v>6.585</v>
      </c>
      <c r="EK19" s="107">
        <f t="shared" si="47"/>
        <v>7.9660000000000002</v>
      </c>
      <c r="EL19" s="107">
        <f t="shared" si="48"/>
        <v>7.726</v>
      </c>
      <c r="EM19" s="107">
        <f t="shared" si="49"/>
        <v>6.7480000000000002</v>
      </c>
      <c r="EN19" s="107">
        <f t="shared" si="50"/>
        <v>6.2050000000000001</v>
      </c>
      <c r="EO19" s="107">
        <f t="shared" si="51"/>
        <v>9.3780000000000001</v>
      </c>
      <c r="EP19" s="107">
        <f t="shared" si="52"/>
        <v>5.7169999999999996</v>
      </c>
      <c r="EQ19" s="107">
        <f t="shared" si="53"/>
        <v>5.5890000000000004</v>
      </c>
      <c r="ER19" s="107">
        <f t="shared" si="54"/>
        <v>7.0430000000000001</v>
      </c>
      <c r="ES19" s="107">
        <f t="shared" si="55"/>
        <v>0.48899999999999999</v>
      </c>
      <c r="ET19" s="107">
        <f t="shared" si="56"/>
        <v>8.1709999999999994</v>
      </c>
      <c r="EU19" s="107">
        <f t="shared" si="57"/>
        <v>1.095</v>
      </c>
      <c r="EV19" s="107">
        <f t="shared" si="58"/>
        <v>4.742</v>
      </c>
      <c r="EW19" s="107">
        <f t="shared" si="59"/>
        <v>2.9620000000000002</v>
      </c>
      <c r="EX19" s="107">
        <f t="shared" si="60"/>
        <v>1.879</v>
      </c>
      <c r="EY19" s="107">
        <f t="shared" si="61"/>
        <v>9.375</v>
      </c>
      <c r="EZ19" s="107">
        <f t="shared" si="62"/>
        <v>9.5359999999999996</v>
      </c>
      <c r="FB19" s="1" t="str">
        <f t="shared" si="63"/>
        <v>[8.997, 4.709, 8.371, 9.186, 5.857, 9.297, 3.015, 1.401, 5.76, 0.344, 9.748, 6.585, 7.966, 7.726, 6.748, 6.205, 9.378, 5.717, 5.589, 7.043, 0.489, 8.171, 1.095, 4.742, 2.962, 1.879, 9.375, 9.536],</v>
      </c>
    </row>
    <row r="20" spans="2:158" x14ac:dyDescent="0.35">
      <c r="B20" s="13">
        <v>8</v>
      </c>
      <c r="C20" s="57" t="s">
        <v>32</v>
      </c>
      <c r="D20" s="46"/>
      <c r="E20" s="46"/>
      <c r="F20" s="46"/>
      <c r="G20" s="47"/>
      <c r="H20" s="2">
        <v>4266</v>
      </c>
      <c r="I20" s="48">
        <f t="shared" si="19"/>
        <v>7.7408818726183992E-2</v>
      </c>
      <c r="J20" s="49"/>
      <c r="K20" s="50"/>
      <c r="L20" s="50">
        <f t="shared" si="0"/>
        <v>0.89438623094376879</v>
      </c>
      <c r="M20" s="50">
        <f t="shared" si="0"/>
        <v>1.9378368337114991</v>
      </c>
      <c r="N20" s="50">
        <f t="shared" si="0"/>
        <v>2.4844061970660247</v>
      </c>
      <c r="O20" s="51">
        <f t="shared" si="0"/>
        <v>10.633159524685292</v>
      </c>
      <c r="P20" s="52"/>
      <c r="Q20" s="111"/>
      <c r="R20" s="109"/>
      <c r="S20" s="82"/>
      <c r="U20" s="13">
        <v>8</v>
      </c>
      <c r="V20" s="101" t="str">
        <f t="shared" si="1"/>
        <v>Mahalle 8</v>
      </c>
      <c r="W20" s="98"/>
      <c r="X20" s="46"/>
      <c r="Y20" s="46"/>
      <c r="Z20" s="47"/>
      <c r="AA20" s="2">
        <v>4266</v>
      </c>
      <c r="AB20" s="48">
        <f t="shared" si="2"/>
        <v>7.7408818726183992E-2</v>
      </c>
      <c r="AC20" s="53"/>
      <c r="AD20" s="54"/>
      <c r="AE20" s="54">
        <f t="shared" si="20"/>
        <v>1</v>
      </c>
      <c r="AF20" s="54">
        <f t="shared" si="21"/>
        <v>2</v>
      </c>
      <c r="AG20" s="54">
        <f t="shared" si="22"/>
        <v>2</v>
      </c>
      <c r="AH20" s="55">
        <f t="shared" si="23"/>
        <v>11</v>
      </c>
      <c r="AI20" s="56"/>
      <c r="AJ20" s="114"/>
      <c r="AK20" s="161"/>
      <c r="AL20" s="85"/>
      <c r="AP20" s="7"/>
      <c r="AQ20" s="7"/>
      <c r="AR20" s="7"/>
      <c r="AS20" s="7"/>
      <c r="AT20" s="7">
        <f t="shared" si="4"/>
        <v>1</v>
      </c>
      <c r="AU20" s="7">
        <f t="shared" si="5"/>
        <v>0</v>
      </c>
      <c r="AV20" s="7">
        <f t="shared" si="24"/>
        <v>2</v>
      </c>
      <c r="AW20" s="7">
        <f t="shared" si="25"/>
        <v>0</v>
      </c>
      <c r="AX20" s="7">
        <f t="shared" si="26"/>
        <v>2</v>
      </c>
      <c r="AY20" s="7">
        <f t="shared" si="27"/>
        <v>0</v>
      </c>
      <c r="AZ20" s="1">
        <f t="shared" si="6"/>
        <v>8.8000000000000007</v>
      </c>
      <c r="BA20" s="1">
        <f t="shared" si="7"/>
        <v>2.2000000000000002</v>
      </c>
      <c r="BM20" s="7"/>
      <c r="BN20" s="7"/>
      <c r="BO20" s="7"/>
      <c r="BP20" s="7"/>
      <c r="BQ20" s="7">
        <f t="shared" si="8"/>
        <v>1</v>
      </c>
      <c r="BR20" s="7">
        <f t="shared" si="9"/>
        <v>0</v>
      </c>
      <c r="BS20" s="7">
        <f t="shared" si="10"/>
        <v>2</v>
      </c>
      <c r="BT20" s="7">
        <f t="shared" si="11"/>
        <v>0</v>
      </c>
      <c r="BU20" s="7">
        <f t="shared" si="28"/>
        <v>2</v>
      </c>
      <c r="BV20" s="7">
        <f t="shared" si="29"/>
        <v>0</v>
      </c>
      <c r="BW20" s="7">
        <f t="shared" si="14"/>
        <v>9</v>
      </c>
      <c r="BX20" s="7">
        <f t="shared" si="15"/>
        <v>2</v>
      </c>
      <c r="BY20" s="7"/>
      <c r="BZ20" s="7"/>
      <c r="CA20" s="7"/>
      <c r="CB20" s="7"/>
      <c r="CC20" s="7"/>
      <c r="CD20" s="7"/>
      <c r="CE20" s="7"/>
      <c r="CF20" s="7"/>
      <c r="CH20" s="1">
        <v>8</v>
      </c>
      <c r="CI20" s="11">
        <f t="shared" si="30"/>
        <v>31.20189189189189</v>
      </c>
      <c r="CJ20" s="11">
        <f t="shared" si="31"/>
        <v>1.22</v>
      </c>
      <c r="CL20" s="1" t="str">
        <f t="shared" si="32"/>
        <v>[31.2, 1.22]</v>
      </c>
      <c r="CO20" s="1" t="str">
        <f t="shared" si="33"/>
        <v>[31.2, 1.22]</v>
      </c>
      <c r="CP20" s="1" t="str">
        <f t="shared" si="16"/>
        <v>[50.46, 2.44]</v>
      </c>
      <c r="CQ20" s="1" t="str">
        <f t="shared" si="17"/>
        <v>[99.52, 4.27]</v>
      </c>
      <c r="CS20" s="1" t="str">
        <f t="shared" si="34"/>
        <v xml:space="preserve">[[31.2, 1.22], [50.46, 2.44], [99.52, 4.27]], </v>
      </c>
      <c r="CU20" s="131" t="s">
        <v>32</v>
      </c>
      <c r="CV20" s="136">
        <v>7.3797678458703668</v>
      </c>
      <c r="CW20" s="136">
        <v>2.5677672342437408</v>
      </c>
      <c r="CX20" s="136">
        <v>3.0892187236483295</v>
      </c>
      <c r="CY20" s="136">
        <v>5.841227177683372</v>
      </c>
      <c r="CZ20" s="136">
        <v>9.5290918370332669</v>
      </c>
      <c r="DA20" s="136">
        <v>8.009172500076323</v>
      </c>
      <c r="DB20" s="136">
        <v>5.4580070285179083</v>
      </c>
      <c r="DC20" s="136">
        <v>6.4887742305933696</v>
      </c>
      <c r="DD20" s="136">
        <v>6.4823045737158624</v>
      </c>
      <c r="DE20" s="136">
        <v>8.115240295563444</v>
      </c>
      <c r="DF20" s="136">
        <v>4.2073784234744558</v>
      </c>
      <c r="DG20" s="136">
        <v>8.7360437846727788</v>
      </c>
      <c r="DH20" s="145">
        <v>0.79084414723000318</v>
      </c>
      <c r="DI20" s="139">
        <v>9.552248554226221</v>
      </c>
      <c r="DJ20" s="139">
        <v>6.9721001695030616</v>
      </c>
      <c r="DK20" s="139">
        <v>3.737957755235537</v>
      </c>
      <c r="DL20" s="139">
        <v>3.2997242060533893</v>
      </c>
      <c r="DM20" s="139">
        <v>4.0352624777452251</v>
      </c>
      <c r="DN20" s="139">
        <v>7.2283251753441817</v>
      </c>
      <c r="DO20" s="139">
        <v>3.8045517283234243</v>
      </c>
      <c r="DP20" s="139">
        <v>5.7309999999999999</v>
      </c>
      <c r="DQ20" s="139">
        <v>4.7670000000000003</v>
      </c>
      <c r="DR20" s="139">
        <v>5.173</v>
      </c>
      <c r="DS20" s="139">
        <v>4.7240000000000002</v>
      </c>
      <c r="DT20" s="139">
        <v>3.07</v>
      </c>
      <c r="DU20" s="139">
        <v>8.3670000000000009</v>
      </c>
      <c r="DV20" s="139">
        <v>5.1740000000000004</v>
      </c>
      <c r="DW20" s="139">
        <v>7.5259999999999998</v>
      </c>
      <c r="DY20" s="107">
        <f t="shared" si="35"/>
        <v>7.38</v>
      </c>
      <c r="DZ20" s="107">
        <f t="shared" si="36"/>
        <v>2.5680000000000001</v>
      </c>
      <c r="EA20" s="107">
        <f t="shared" si="37"/>
        <v>3.089</v>
      </c>
      <c r="EB20" s="107">
        <f t="shared" si="38"/>
        <v>5.8410000000000002</v>
      </c>
      <c r="EC20" s="107">
        <f t="shared" si="39"/>
        <v>9.5289999999999999</v>
      </c>
      <c r="ED20" s="107">
        <f t="shared" si="40"/>
        <v>8.0090000000000003</v>
      </c>
      <c r="EE20" s="107">
        <f t="shared" si="41"/>
        <v>5.4580000000000002</v>
      </c>
      <c r="EF20" s="107">
        <f t="shared" si="42"/>
        <v>6.4889999999999999</v>
      </c>
      <c r="EG20" s="107">
        <f t="shared" si="43"/>
        <v>6.4820000000000002</v>
      </c>
      <c r="EH20" s="107">
        <f t="shared" si="44"/>
        <v>8.1150000000000002</v>
      </c>
      <c r="EI20" s="107">
        <f t="shared" si="45"/>
        <v>4.2069999999999999</v>
      </c>
      <c r="EJ20" s="107">
        <f t="shared" si="46"/>
        <v>8.7360000000000007</v>
      </c>
      <c r="EK20" s="107">
        <f t="shared" si="47"/>
        <v>0.79100000000000004</v>
      </c>
      <c r="EL20" s="107">
        <f t="shared" si="48"/>
        <v>9.5519999999999996</v>
      </c>
      <c r="EM20" s="107">
        <f t="shared" si="49"/>
        <v>6.9720000000000004</v>
      </c>
      <c r="EN20" s="107">
        <f t="shared" si="50"/>
        <v>3.738</v>
      </c>
      <c r="EO20" s="107">
        <f t="shared" si="51"/>
        <v>3.3</v>
      </c>
      <c r="EP20" s="107">
        <f t="shared" si="52"/>
        <v>4.0350000000000001</v>
      </c>
      <c r="EQ20" s="107">
        <f t="shared" si="53"/>
        <v>7.2279999999999998</v>
      </c>
      <c r="ER20" s="107">
        <f t="shared" si="54"/>
        <v>3.8050000000000002</v>
      </c>
      <c r="ES20" s="107">
        <f t="shared" si="55"/>
        <v>5.7309999999999999</v>
      </c>
      <c r="ET20" s="107">
        <f t="shared" si="56"/>
        <v>4.7670000000000003</v>
      </c>
      <c r="EU20" s="107">
        <f t="shared" si="57"/>
        <v>5.173</v>
      </c>
      <c r="EV20" s="107">
        <f t="shared" si="58"/>
        <v>4.7240000000000002</v>
      </c>
      <c r="EW20" s="107">
        <f t="shared" si="59"/>
        <v>3.07</v>
      </c>
      <c r="EX20" s="107">
        <f t="shared" si="60"/>
        <v>8.3670000000000009</v>
      </c>
      <c r="EY20" s="107">
        <f t="shared" si="61"/>
        <v>5.1740000000000004</v>
      </c>
      <c r="EZ20" s="107">
        <f t="shared" si="62"/>
        <v>7.5259999999999998</v>
      </c>
      <c r="FB20" s="1" t="str">
        <f t="shared" si="63"/>
        <v>[7.38, 2.568, 3.089, 5.841, 9.529, 8.009, 5.458, 6.489, 6.482, 8.115, 4.207, 8.736, 0.791, 9.552, 6.972, 3.738, 3.3, 4.035, 7.228, 3.805, 5.731, 4.767, 5.173, 4.724, 3.07, 8.367, 5.174, 7.526],</v>
      </c>
    </row>
    <row r="21" spans="2:158" x14ac:dyDescent="0.35">
      <c r="B21" s="13">
        <v>9</v>
      </c>
      <c r="C21" s="45" t="s">
        <v>33</v>
      </c>
      <c r="D21" s="46"/>
      <c r="E21" s="46"/>
      <c r="F21" s="46"/>
      <c r="G21" s="47"/>
      <c r="H21" s="2">
        <v>3135</v>
      </c>
      <c r="I21" s="48">
        <f t="shared" si="19"/>
        <v>5.6886227544910177E-2</v>
      </c>
      <c r="J21" s="49"/>
      <c r="K21" s="50"/>
      <c r="L21" s="50">
        <f t="shared" si="0"/>
        <v>0.65726695593265716</v>
      </c>
      <c r="M21" s="50">
        <f t="shared" si="0"/>
        <v>1.4240784045207571</v>
      </c>
      <c r="N21" s="50">
        <f t="shared" si="0"/>
        <v>1.8257415442573812</v>
      </c>
      <c r="O21" s="51">
        <f t="shared" si="0"/>
        <v>7.8141010571702738</v>
      </c>
      <c r="P21" s="52"/>
      <c r="Q21" s="111"/>
      <c r="R21" s="109"/>
      <c r="S21" s="82"/>
      <c r="U21" s="13">
        <v>9</v>
      </c>
      <c r="V21" s="100" t="str">
        <f t="shared" si="1"/>
        <v>Mahalle 9</v>
      </c>
      <c r="W21" s="98"/>
      <c r="X21" s="46"/>
      <c r="Y21" s="46"/>
      <c r="Z21" s="47"/>
      <c r="AA21" s="2">
        <v>3135</v>
      </c>
      <c r="AB21" s="48">
        <f t="shared" si="2"/>
        <v>5.6886227544910177E-2</v>
      </c>
      <c r="AC21" s="53"/>
      <c r="AD21" s="54"/>
      <c r="AE21" s="54">
        <f t="shared" si="20"/>
        <v>1</v>
      </c>
      <c r="AF21" s="54">
        <f t="shared" si="21"/>
        <v>1</v>
      </c>
      <c r="AG21" s="54">
        <f t="shared" si="22"/>
        <v>2</v>
      </c>
      <c r="AH21" s="55">
        <f t="shared" si="23"/>
        <v>8</v>
      </c>
      <c r="AI21" s="56"/>
      <c r="AJ21" s="114"/>
      <c r="AK21" s="161"/>
      <c r="AL21" s="85"/>
      <c r="AP21" s="7"/>
      <c r="AQ21" s="7"/>
      <c r="AR21" s="7"/>
      <c r="AS21" s="7"/>
      <c r="AT21" s="7">
        <f t="shared" si="4"/>
        <v>1</v>
      </c>
      <c r="AU21" s="7">
        <f t="shared" si="5"/>
        <v>0</v>
      </c>
      <c r="AV21" s="7">
        <f t="shared" si="24"/>
        <v>1</v>
      </c>
      <c r="AW21" s="7">
        <f t="shared" si="25"/>
        <v>0</v>
      </c>
      <c r="AX21" s="7">
        <f t="shared" si="26"/>
        <v>2</v>
      </c>
      <c r="AY21" s="7">
        <f t="shared" si="27"/>
        <v>0</v>
      </c>
      <c r="AZ21" s="1">
        <f t="shared" si="6"/>
        <v>6.4</v>
      </c>
      <c r="BA21" s="1">
        <f t="shared" si="7"/>
        <v>1.6</v>
      </c>
      <c r="BM21" s="7"/>
      <c r="BN21" s="7"/>
      <c r="BO21" s="7"/>
      <c r="BP21" s="7"/>
      <c r="BQ21" s="7">
        <f t="shared" si="8"/>
        <v>1</v>
      </c>
      <c r="BR21" s="7">
        <f t="shared" si="9"/>
        <v>0</v>
      </c>
      <c r="BS21" s="7">
        <f t="shared" si="10"/>
        <v>1</v>
      </c>
      <c r="BT21" s="7">
        <f t="shared" si="11"/>
        <v>0</v>
      </c>
      <c r="BU21" s="7">
        <f t="shared" si="28"/>
        <v>2</v>
      </c>
      <c r="BV21" s="7">
        <f t="shared" si="29"/>
        <v>0</v>
      </c>
      <c r="BW21" s="7">
        <f t="shared" si="14"/>
        <v>6</v>
      </c>
      <c r="BX21" s="7">
        <f t="shared" si="15"/>
        <v>2</v>
      </c>
      <c r="BY21" s="7"/>
      <c r="BZ21" s="7"/>
      <c r="CA21" s="7"/>
      <c r="CB21" s="7"/>
      <c r="CC21" s="7"/>
      <c r="CD21" s="7"/>
      <c r="CE21" s="7"/>
      <c r="CF21" s="7"/>
      <c r="CH21" s="1">
        <v>9</v>
      </c>
      <c r="CI21" s="11">
        <f t="shared" si="30"/>
        <v>22.005945945945946</v>
      </c>
      <c r="CJ21" s="11">
        <f t="shared" si="31"/>
        <v>1.22</v>
      </c>
      <c r="CL21" s="1" t="str">
        <f t="shared" si="32"/>
        <v>[22.01, 1.22]</v>
      </c>
      <c r="CO21" s="1" t="str">
        <f t="shared" si="33"/>
        <v>[22.01, 1.22]</v>
      </c>
      <c r="CP21" s="1" t="str">
        <f t="shared" si="16"/>
        <v>[35.53, 1.83]</v>
      </c>
      <c r="CQ21" s="1" t="str">
        <f t="shared" si="17"/>
        <v>[74.76, 3.05]</v>
      </c>
      <c r="CS21" s="1" t="str">
        <f t="shared" si="34"/>
        <v xml:space="preserve">[[22.01, 1.22], [35.53, 1.83], [74.76, 3.05]], </v>
      </c>
      <c r="CU21" s="132" t="s">
        <v>33</v>
      </c>
      <c r="CV21" s="136">
        <v>6.2647303727963912</v>
      </c>
      <c r="CW21" s="136">
        <v>8.639917172994986</v>
      </c>
      <c r="CX21" s="136">
        <v>8.8451324387080845</v>
      </c>
      <c r="CY21" s="136">
        <v>9.4453814902827986</v>
      </c>
      <c r="CZ21" s="136">
        <v>5.5531638648147847</v>
      </c>
      <c r="DA21" s="136">
        <v>4.1856704035644432</v>
      </c>
      <c r="DB21" s="136">
        <v>6.801375713697996</v>
      </c>
      <c r="DC21" s="136">
        <v>8.277760106139155</v>
      </c>
      <c r="DD21" s="136">
        <v>8.1826780952045084</v>
      </c>
      <c r="DE21" s="136">
        <v>5.2056720116558388</v>
      </c>
      <c r="DF21" s="136">
        <v>2.5377059419760037</v>
      </c>
      <c r="DG21" s="136">
        <v>1.7493943105456056</v>
      </c>
      <c r="DH21" s="145">
        <v>3.3780010914763348</v>
      </c>
      <c r="DI21" s="139">
        <v>6.6097873808749643</v>
      </c>
      <c r="DJ21" s="139">
        <v>4.8021423171263411</v>
      </c>
      <c r="DK21" s="139">
        <v>7.7717566447980868</v>
      </c>
      <c r="DL21" s="139">
        <v>3.5401227679692946</v>
      </c>
      <c r="DM21" s="139">
        <v>5.0745175164694087</v>
      </c>
      <c r="DN21" s="139">
        <v>1.9821511456643515</v>
      </c>
      <c r="DO21" s="139">
        <v>9.0404945126780749</v>
      </c>
      <c r="DP21" s="139">
        <v>1.415</v>
      </c>
      <c r="DQ21" s="139">
        <v>4.782</v>
      </c>
      <c r="DR21" s="139">
        <v>7.3730000000000002</v>
      </c>
      <c r="DS21" s="139">
        <v>3.8490000000000002</v>
      </c>
      <c r="DT21" s="139">
        <v>6.5910000000000002</v>
      </c>
      <c r="DU21" s="139">
        <v>5.7619999999999996</v>
      </c>
      <c r="DV21" s="139">
        <v>2.3050000000000002</v>
      </c>
      <c r="DW21" s="139">
        <v>2.0019999999999998</v>
      </c>
      <c r="DY21" s="107">
        <f t="shared" si="35"/>
        <v>6.2649999999999997</v>
      </c>
      <c r="DZ21" s="107">
        <f t="shared" si="36"/>
        <v>8.64</v>
      </c>
      <c r="EA21" s="107">
        <f t="shared" si="37"/>
        <v>8.8450000000000006</v>
      </c>
      <c r="EB21" s="107">
        <f t="shared" si="38"/>
        <v>9.4450000000000003</v>
      </c>
      <c r="EC21" s="107">
        <f t="shared" si="39"/>
        <v>5.5529999999999999</v>
      </c>
      <c r="ED21" s="107">
        <f t="shared" si="40"/>
        <v>4.1859999999999999</v>
      </c>
      <c r="EE21" s="107">
        <f t="shared" si="41"/>
        <v>6.8010000000000002</v>
      </c>
      <c r="EF21" s="107">
        <f t="shared" si="42"/>
        <v>8.2780000000000005</v>
      </c>
      <c r="EG21" s="107">
        <f t="shared" si="43"/>
        <v>8.1829999999999998</v>
      </c>
      <c r="EH21" s="107">
        <f t="shared" si="44"/>
        <v>5.2060000000000004</v>
      </c>
      <c r="EI21" s="107">
        <f t="shared" si="45"/>
        <v>2.5379999999999998</v>
      </c>
      <c r="EJ21" s="107">
        <f t="shared" si="46"/>
        <v>1.7490000000000001</v>
      </c>
      <c r="EK21" s="107">
        <f t="shared" si="47"/>
        <v>3.3780000000000001</v>
      </c>
      <c r="EL21" s="107">
        <f t="shared" si="48"/>
        <v>6.61</v>
      </c>
      <c r="EM21" s="107">
        <f t="shared" si="49"/>
        <v>4.8019999999999996</v>
      </c>
      <c r="EN21" s="107">
        <f t="shared" si="50"/>
        <v>7.7720000000000002</v>
      </c>
      <c r="EO21" s="107">
        <f t="shared" si="51"/>
        <v>3.54</v>
      </c>
      <c r="EP21" s="107">
        <f t="shared" si="52"/>
        <v>5.0750000000000002</v>
      </c>
      <c r="EQ21" s="107">
        <f t="shared" si="53"/>
        <v>1.982</v>
      </c>
      <c r="ER21" s="107">
        <f t="shared" si="54"/>
        <v>9.0399999999999991</v>
      </c>
      <c r="ES21" s="107">
        <f t="shared" si="55"/>
        <v>1.415</v>
      </c>
      <c r="ET21" s="107">
        <f t="shared" si="56"/>
        <v>4.782</v>
      </c>
      <c r="EU21" s="107">
        <f t="shared" si="57"/>
        <v>7.3730000000000002</v>
      </c>
      <c r="EV21" s="107">
        <f t="shared" si="58"/>
        <v>3.8490000000000002</v>
      </c>
      <c r="EW21" s="107">
        <f t="shared" si="59"/>
        <v>6.5910000000000002</v>
      </c>
      <c r="EX21" s="107">
        <f t="shared" si="60"/>
        <v>5.7619999999999996</v>
      </c>
      <c r="EY21" s="107">
        <f t="shared" si="61"/>
        <v>2.3050000000000002</v>
      </c>
      <c r="EZ21" s="107">
        <f t="shared" si="62"/>
        <v>2.0019999999999998</v>
      </c>
      <c r="FB21" s="1" t="str">
        <f t="shared" si="63"/>
        <v>[6.265, 8.64, 8.845, 9.445, 5.553, 4.186, 6.801, 8.278, 8.183, 5.206, 2.538, 1.749, 3.378, 6.61, 4.802, 7.772, 3.54, 5.075, 1.982, 9.04, 1.415, 4.782, 7.373, 3.849, 6.591, 5.762, 2.305, 2.002],</v>
      </c>
    </row>
    <row r="22" spans="2:158" x14ac:dyDescent="0.35">
      <c r="B22" s="13">
        <v>10</v>
      </c>
      <c r="C22" s="57" t="s">
        <v>34</v>
      </c>
      <c r="D22" s="46"/>
      <c r="E22" s="46"/>
      <c r="F22" s="46"/>
      <c r="G22" s="47"/>
      <c r="H22" s="2">
        <v>3201</v>
      </c>
      <c r="I22" s="48">
        <f t="shared" si="19"/>
        <v>5.8083832335329343E-2</v>
      </c>
      <c r="J22" s="49"/>
      <c r="K22" s="50"/>
      <c r="L22" s="50">
        <f t="shared" si="0"/>
        <v>0.6711041550049236</v>
      </c>
      <c r="M22" s="50">
        <f t="shared" si="0"/>
        <v>1.4540590025106679</v>
      </c>
      <c r="N22" s="50">
        <f t="shared" si="0"/>
        <v>1.8641782083470104</v>
      </c>
      <c r="O22" s="51">
        <f t="shared" si="0"/>
        <v>7.9786084478475434</v>
      </c>
      <c r="P22" s="52"/>
      <c r="Q22" s="111"/>
      <c r="R22" s="109"/>
      <c r="S22" s="82"/>
      <c r="U22" s="13">
        <v>10</v>
      </c>
      <c r="V22" s="101" t="str">
        <f t="shared" si="1"/>
        <v>Mahalle 10</v>
      </c>
      <c r="W22" s="98"/>
      <c r="X22" s="46"/>
      <c r="Y22" s="46"/>
      <c r="Z22" s="47"/>
      <c r="AA22" s="2">
        <v>3201</v>
      </c>
      <c r="AB22" s="48">
        <f t="shared" si="2"/>
        <v>5.8083832335329343E-2</v>
      </c>
      <c r="AC22" s="53"/>
      <c r="AD22" s="54"/>
      <c r="AE22" s="54">
        <f t="shared" si="20"/>
        <v>1</v>
      </c>
      <c r="AF22" s="54">
        <f t="shared" si="21"/>
        <v>1</v>
      </c>
      <c r="AG22" s="54">
        <f t="shared" si="22"/>
        <v>2</v>
      </c>
      <c r="AH22" s="55">
        <f t="shared" si="23"/>
        <v>8</v>
      </c>
      <c r="AI22" s="56"/>
      <c r="AJ22" s="114"/>
      <c r="AK22" s="161"/>
      <c r="AL22" s="85"/>
      <c r="AP22" s="7"/>
      <c r="AQ22" s="7"/>
      <c r="AR22" s="7"/>
      <c r="AS22" s="7"/>
      <c r="AT22" s="7">
        <f t="shared" si="4"/>
        <v>1</v>
      </c>
      <c r="AU22" s="7">
        <f t="shared" si="5"/>
        <v>0</v>
      </c>
      <c r="AV22" s="7">
        <f t="shared" si="24"/>
        <v>1</v>
      </c>
      <c r="AW22" s="7">
        <f t="shared" si="25"/>
        <v>0</v>
      </c>
      <c r="AX22" s="7">
        <f t="shared" si="26"/>
        <v>2</v>
      </c>
      <c r="AY22" s="7">
        <f t="shared" si="27"/>
        <v>0</v>
      </c>
      <c r="AZ22" s="1">
        <f t="shared" si="6"/>
        <v>6.4</v>
      </c>
      <c r="BA22" s="1">
        <f t="shared" si="7"/>
        <v>1.6</v>
      </c>
      <c r="BM22" s="7"/>
      <c r="BN22" s="7"/>
      <c r="BO22" s="7"/>
      <c r="BP22" s="7"/>
      <c r="BQ22" s="7">
        <f t="shared" si="8"/>
        <v>1</v>
      </c>
      <c r="BR22" s="7">
        <f t="shared" si="9"/>
        <v>0</v>
      </c>
      <c r="BS22" s="7">
        <f t="shared" si="10"/>
        <v>1</v>
      </c>
      <c r="BT22" s="7">
        <f t="shared" si="11"/>
        <v>0</v>
      </c>
      <c r="BU22" s="7">
        <f t="shared" si="28"/>
        <v>2</v>
      </c>
      <c r="BV22" s="7">
        <f t="shared" si="29"/>
        <v>0</v>
      </c>
      <c r="BW22" s="7">
        <f t="shared" si="14"/>
        <v>6</v>
      </c>
      <c r="BX22" s="7">
        <f t="shared" si="15"/>
        <v>2</v>
      </c>
      <c r="BY22" s="7"/>
      <c r="BZ22" s="7"/>
      <c r="CA22" s="7"/>
      <c r="CB22" s="7"/>
      <c r="CC22" s="7"/>
      <c r="CD22" s="7"/>
      <c r="CE22" s="7"/>
      <c r="CF22" s="7"/>
      <c r="CH22" s="1">
        <v>10</v>
      </c>
      <c r="CI22" s="11">
        <f t="shared" si="30"/>
        <v>22.005945945945946</v>
      </c>
      <c r="CJ22" s="11">
        <f t="shared" si="31"/>
        <v>1.22</v>
      </c>
      <c r="CL22" s="1" t="str">
        <f t="shared" si="32"/>
        <v>[22.01, 1.22]</v>
      </c>
      <c r="CO22" s="1" t="str">
        <f t="shared" si="33"/>
        <v>[22.01, 1.22]</v>
      </c>
      <c r="CP22" s="1" t="str">
        <f t="shared" si="16"/>
        <v>[38.28, 1.83]</v>
      </c>
      <c r="CQ22" s="1" t="str">
        <f t="shared" si="17"/>
        <v>[77.51, 3.05]</v>
      </c>
      <c r="CS22" s="1" t="str">
        <f t="shared" si="34"/>
        <v xml:space="preserve">[[22.01, 1.22], [38.28, 1.83], [77.51, 3.05]], </v>
      </c>
      <c r="CU22" s="131" t="s">
        <v>34</v>
      </c>
      <c r="CV22" s="136">
        <v>1.5822614945073565</v>
      </c>
      <c r="CW22" s="136">
        <v>8.4905202757887537</v>
      </c>
      <c r="CX22" s="136">
        <v>3.0510927800238097</v>
      </c>
      <c r="CY22" s="136">
        <v>5.3790099152355726</v>
      </c>
      <c r="CZ22" s="136">
        <v>1.647527212137363</v>
      </c>
      <c r="DA22" s="136">
        <v>9.5743661604254999</v>
      </c>
      <c r="DB22" s="136">
        <v>6.4675627235040185</v>
      </c>
      <c r="DC22" s="136">
        <v>7.3837622866483654</v>
      </c>
      <c r="DD22" s="136">
        <v>7.1015669813819127</v>
      </c>
      <c r="DE22" s="136">
        <v>2.6540934332327137</v>
      </c>
      <c r="DF22" s="136">
        <v>9.5956582251857885</v>
      </c>
      <c r="DG22" s="136">
        <v>1.3886108126173624</v>
      </c>
      <c r="DH22" s="145">
        <v>6.9463637290175146</v>
      </c>
      <c r="DI22" s="139">
        <v>8.52044339451135</v>
      </c>
      <c r="DJ22" s="139">
        <v>8.6143842827698709</v>
      </c>
      <c r="DK22" s="139">
        <v>9.3856067602313615</v>
      </c>
      <c r="DL22" s="139">
        <v>8.1609255824951674</v>
      </c>
      <c r="DM22" s="139">
        <v>7.9540246984694569</v>
      </c>
      <c r="DN22" s="139">
        <v>6.6460152310327771</v>
      </c>
      <c r="DO22" s="139">
        <v>5.1480156547259686</v>
      </c>
      <c r="DP22" s="139">
        <v>4.1000000000000002E-2</v>
      </c>
      <c r="DQ22" s="139">
        <v>1.708</v>
      </c>
      <c r="DR22" s="139">
        <v>5.4740000000000002</v>
      </c>
      <c r="DS22" s="139">
        <v>7.6520000000000001</v>
      </c>
      <c r="DT22" s="139">
        <v>6.7190000000000003</v>
      </c>
      <c r="DU22" s="139">
        <v>3.5750000000000002</v>
      </c>
      <c r="DV22" s="139">
        <v>8.2289999999999992</v>
      </c>
      <c r="DW22" s="139">
        <v>1.351</v>
      </c>
      <c r="DY22" s="107">
        <f t="shared" si="35"/>
        <v>1.5820000000000001</v>
      </c>
      <c r="DZ22" s="107">
        <f t="shared" si="36"/>
        <v>8.4909999999999997</v>
      </c>
      <c r="EA22" s="107">
        <f t="shared" si="37"/>
        <v>3.0510000000000002</v>
      </c>
      <c r="EB22" s="107">
        <f t="shared" si="38"/>
        <v>5.3789999999999996</v>
      </c>
      <c r="EC22" s="107">
        <f t="shared" si="39"/>
        <v>1.6479999999999999</v>
      </c>
      <c r="ED22" s="107">
        <f t="shared" si="40"/>
        <v>9.5739999999999998</v>
      </c>
      <c r="EE22" s="107">
        <f t="shared" si="41"/>
        <v>6.468</v>
      </c>
      <c r="EF22" s="107">
        <f t="shared" si="42"/>
        <v>7.3840000000000003</v>
      </c>
      <c r="EG22" s="107">
        <f t="shared" si="43"/>
        <v>7.1020000000000003</v>
      </c>
      <c r="EH22" s="107">
        <f t="shared" si="44"/>
        <v>2.6539999999999999</v>
      </c>
      <c r="EI22" s="107">
        <f t="shared" si="45"/>
        <v>9.5960000000000001</v>
      </c>
      <c r="EJ22" s="107">
        <f t="shared" si="46"/>
        <v>1.389</v>
      </c>
      <c r="EK22" s="107">
        <f t="shared" si="47"/>
        <v>6.9459999999999997</v>
      </c>
      <c r="EL22" s="107">
        <f t="shared" si="48"/>
        <v>8.52</v>
      </c>
      <c r="EM22" s="107">
        <f t="shared" si="49"/>
        <v>8.6140000000000008</v>
      </c>
      <c r="EN22" s="107">
        <f t="shared" si="50"/>
        <v>9.3859999999999992</v>
      </c>
      <c r="EO22" s="107">
        <f t="shared" si="51"/>
        <v>8.1609999999999996</v>
      </c>
      <c r="EP22" s="107">
        <f t="shared" si="52"/>
        <v>7.9539999999999997</v>
      </c>
      <c r="EQ22" s="107">
        <f t="shared" si="53"/>
        <v>6.6459999999999999</v>
      </c>
      <c r="ER22" s="107">
        <f t="shared" si="54"/>
        <v>5.1479999999999997</v>
      </c>
      <c r="ES22" s="107">
        <f t="shared" si="55"/>
        <v>4.1000000000000002E-2</v>
      </c>
      <c r="ET22" s="107">
        <f t="shared" si="56"/>
        <v>1.708</v>
      </c>
      <c r="EU22" s="107">
        <f t="shared" si="57"/>
        <v>5.4740000000000002</v>
      </c>
      <c r="EV22" s="107">
        <f t="shared" si="58"/>
        <v>7.6520000000000001</v>
      </c>
      <c r="EW22" s="107">
        <f t="shared" si="59"/>
        <v>6.7190000000000003</v>
      </c>
      <c r="EX22" s="107">
        <f t="shared" si="60"/>
        <v>3.5750000000000002</v>
      </c>
      <c r="EY22" s="107">
        <f t="shared" si="61"/>
        <v>8.2289999999999992</v>
      </c>
      <c r="EZ22" s="107">
        <f t="shared" si="62"/>
        <v>1.351</v>
      </c>
      <c r="FB22" s="1" t="str">
        <f t="shared" si="63"/>
        <v>[1.582, 8.491, 3.051, 5.379, 1.648, 9.574, 6.468, 7.384, 7.102, 2.654, 9.596, 1.389, 6.946, 8.52, 8.614, 9.386, 8.161, 7.954, 6.646, 5.148, 0.041, 1.708, 5.474, 7.652, 6.719, 3.575, 8.229, 1.351],</v>
      </c>
    </row>
    <row r="23" spans="2:158" x14ac:dyDescent="0.35">
      <c r="B23" s="13">
        <v>11</v>
      </c>
      <c r="C23" s="45" t="s">
        <v>35</v>
      </c>
      <c r="D23" s="46"/>
      <c r="E23" s="46"/>
      <c r="F23" s="46"/>
      <c r="G23" s="47"/>
      <c r="H23" s="2">
        <v>3343</v>
      </c>
      <c r="I23" s="48">
        <f t="shared" si="19"/>
        <v>6.0660497187443298E-2</v>
      </c>
      <c r="J23" s="49"/>
      <c r="K23" s="50"/>
      <c r="L23" s="50">
        <f t="shared" si="0"/>
        <v>0.70087509846343632</v>
      </c>
      <c r="M23" s="50">
        <f t="shared" si="0"/>
        <v>1.5185627133374455</v>
      </c>
      <c r="N23" s="50">
        <f t="shared" si="0"/>
        <v>1.9468752735095456</v>
      </c>
      <c r="O23" s="51">
        <f t="shared" si="0"/>
        <v>8.3325485914259101</v>
      </c>
      <c r="P23" s="52"/>
      <c r="Q23" s="111"/>
      <c r="R23" s="109"/>
      <c r="S23" s="82"/>
      <c r="U23" s="13">
        <v>11</v>
      </c>
      <c r="V23" s="100" t="str">
        <f t="shared" si="1"/>
        <v>Mahalle 11</v>
      </c>
      <c r="W23" s="98"/>
      <c r="X23" s="46"/>
      <c r="Y23" s="46"/>
      <c r="Z23" s="47"/>
      <c r="AA23" s="2">
        <v>3343</v>
      </c>
      <c r="AB23" s="48">
        <f t="shared" si="2"/>
        <v>6.0660497187443298E-2</v>
      </c>
      <c r="AC23" s="53"/>
      <c r="AD23" s="54"/>
      <c r="AE23" s="54">
        <f t="shared" si="20"/>
        <v>1</v>
      </c>
      <c r="AF23" s="54">
        <f t="shared" si="21"/>
        <v>2</v>
      </c>
      <c r="AG23" s="54">
        <f t="shared" si="22"/>
        <v>2</v>
      </c>
      <c r="AH23" s="55">
        <f t="shared" si="23"/>
        <v>8</v>
      </c>
      <c r="AI23" s="56"/>
      <c r="AJ23" s="114"/>
      <c r="AK23" s="161"/>
      <c r="AL23" s="85"/>
      <c r="AP23" s="7"/>
      <c r="AQ23" s="7"/>
      <c r="AR23" s="7"/>
      <c r="AS23" s="7"/>
      <c r="AT23" s="7">
        <f t="shared" si="4"/>
        <v>1</v>
      </c>
      <c r="AU23" s="7">
        <f t="shared" si="5"/>
        <v>0</v>
      </c>
      <c r="AV23" s="7">
        <f t="shared" si="24"/>
        <v>2</v>
      </c>
      <c r="AW23" s="7">
        <f t="shared" si="25"/>
        <v>0</v>
      </c>
      <c r="AX23" s="7">
        <f t="shared" si="26"/>
        <v>2</v>
      </c>
      <c r="AY23" s="7">
        <f t="shared" si="27"/>
        <v>0</v>
      </c>
      <c r="AZ23" s="1">
        <f t="shared" si="6"/>
        <v>6.4</v>
      </c>
      <c r="BA23" s="1">
        <f t="shared" si="7"/>
        <v>1.6</v>
      </c>
      <c r="BM23" s="7"/>
      <c r="BN23" s="7"/>
      <c r="BO23" s="7"/>
      <c r="BP23" s="7"/>
      <c r="BQ23" s="7">
        <f t="shared" si="8"/>
        <v>1</v>
      </c>
      <c r="BR23" s="7">
        <f t="shared" si="9"/>
        <v>0</v>
      </c>
      <c r="BS23" s="7">
        <f t="shared" si="10"/>
        <v>2</v>
      </c>
      <c r="BT23" s="7">
        <f t="shared" si="11"/>
        <v>0</v>
      </c>
      <c r="BU23" s="7">
        <f t="shared" si="28"/>
        <v>2</v>
      </c>
      <c r="BV23" s="7">
        <f t="shared" si="29"/>
        <v>0</v>
      </c>
      <c r="BW23" s="7">
        <f t="shared" si="14"/>
        <v>6</v>
      </c>
      <c r="BX23" s="7">
        <f t="shared" si="15"/>
        <v>2</v>
      </c>
      <c r="BY23" s="7"/>
      <c r="BZ23" s="7"/>
      <c r="CA23" s="7"/>
      <c r="CB23" s="7"/>
      <c r="CC23" s="7"/>
      <c r="CD23" s="7"/>
      <c r="CE23" s="7"/>
      <c r="CF23" s="7"/>
      <c r="CH23" s="1">
        <v>11</v>
      </c>
      <c r="CI23" s="11">
        <f t="shared" si="30"/>
        <v>22.95189189189189</v>
      </c>
      <c r="CJ23" s="11">
        <f t="shared" si="31"/>
        <v>1.22</v>
      </c>
      <c r="CL23" s="1" t="str">
        <f t="shared" si="32"/>
        <v>[22.95, 1.22]</v>
      </c>
      <c r="CO23" s="1" t="str">
        <f t="shared" si="33"/>
        <v>[22.95, 1.22]</v>
      </c>
      <c r="CP23" s="1" t="str">
        <f t="shared" si="16"/>
        <v>[39.23, 1.83]</v>
      </c>
      <c r="CQ23" s="1" t="str">
        <f t="shared" si="17"/>
        <v>[77.51, 3.66]</v>
      </c>
      <c r="CS23" s="1" t="str">
        <f t="shared" si="34"/>
        <v xml:space="preserve">[[22.95, 1.22], [39.23, 1.83], [77.51, 3.66]], </v>
      </c>
      <c r="CU23" s="132" t="s">
        <v>35</v>
      </c>
      <c r="CV23" s="136">
        <v>4.1034188896273784</v>
      </c>
      <c r="CW23" s="136">
        <v>5.840116055342266</v>
      </c>
      <c r="CX23" s="136">
        <v>4.139211471074427</v>
      </c>
      <c r="CY23" s="136">
        <v>1.714532217699275</v>
      </c>
      <c r="CZ23" s="136">
        <v>8.1761170389158053</v>
      </c>
      <c r="DA23" s="136">
        <v>5.7049782671671059</v>
      </c>
      <c r="DB23" s="136">
        <v>0.43345015825776212</v>
      </c>
      <c r="DC23" s="136">
        <v>4.3176152993068833</v>
      </c>
      <c r="DD23" s="136">
        <v>8.3929354692864226</v>
      </c>
      <c r="DE23" s="136">
        <v>7.5175495472046006</v>
      </c>
      <c r="DF23" s="136">
        <v>7.5278213519072024</v>
      </c>
      <c r="DG23" s="136">
        <v>6.7242312300961151</v>
      </c>
      <c r="DH23" s="145">
        <v>5.9488551900471904</v>
      </c>
      <c r="DI23" s="139">
        <v>3.392245498039419</v>
      </c>
      <c r="DJ23" s="139">
        <v>4.234205796164261</v>
      </c>
      <c r="DK23" s="139">
        <v>0.5598174025896252</v>
      </c>
      <c r="DL23" s="139">
        <v>1.7402746118746337</v>
      </c>
      <c r="DM23" s="139">
        <v>0.92555514720060628</v>
      </c>
      <c r="DN23" s="139">
        <v>1.6397061948926073</v>
      </c>
      <c r="DO23" s="139">
        <v>7.1273737370022863</v>
      </c>
      <c r="DP23" s="139">
        <v>7.7990000000000004</v>
      </c>
      <c r="DQ23" s="139">
        <v>2.931</v>
      </c>
      <c r="DR23" s="139">
        <v>8.452</v>
      </c>
      <c r="DS23" s="139">
        <v>9.141</v>
      </c>
      <c r="DT23" s="139">
        <v>3.3809999999999998</v>
      </c>
      <c r="DU23" s="139">
        <v>8.1059999999999999</v>
      </c>
      <c r="DV23" s="139">
        <v>2.879</v>
      </c>
      <c r="DW23" s="139">
        <v>6.06</v>
      </c>
      <c r="DY23" s="107">
        <f t="shared" si="35"/>
        <v>4.1029999999999998</v>
      </c>
      <c r="DZ23" s="107">
        <f t="shared" si="36"/>
        <v>5.84</v>
      </c>
      <c r="EA23" s="107">
        <f t="shared" si="37"/>
        <v>4.1390000000000002</v>
      </c>
      <c r="EB23" s="107">
        <f t="shared" si="38"/>
        <v>1.7150000000000001</v>
      </c>
      <c r="EC23" s="107">
        <f t="shared" si="39"/>
        <v>8.1760000000000002</v>
      </c>
      <c r="ED23" s="107">
        <f t="shared" si="40"/>
        <v>5.7050000000000001</v>
      </c>
      <c r="EE23" s="107">
        <f t="shared" si="41"/>
        <v>0.433</v>
      </c>
      <c r="EF23" s="107">
        <f t="shared" si="42"/>
        <v>4.3179999999999996</v>
      </c>
      <c r="EG23" s="107">
        <f t="shared" si="43"/>
        <v>8.3930000000000007</v>
      </c>
      <c r="EH23" s="107">
        <f t="shared" si="44"/>
        <v>7.5179999999999998</v>
      </c>
      <c r="EI23" s="107">
        <f t="shared" si="45"/>
        <v>7.5279999999999996</v>
      </c>
      <c r="EJ23" s="107">
        <f t="shared" si="46"/>
        <v>6.7240000000000002</v>
      </c>
      <c r="EK23" s="107">
        <f t="shared" si="47"/>
        <v>5.9489999999999998</v>
      </c>
      <c r="EL23" s="107">
        <f t="shared" si="48"/>
        <v>3.3919999999999999</v>
      </c>
      <c r="EM23" s="107">
        <f t="shared" si="49"/>
        <v>4.234</v>
      </c>
      <c r="EN23" s="107">
        <f t="shared" si="50"/>
        <v>0.56000000000000005</v>
      </c>
      <c r="EO23" s="107">
        <f t="shared" si="51"/>
        <v>1.74</v>
      </c>
      <c r="EP23" s="107">
        <f t="shared" si="52"/>
        <v>0.92600000000000005</v>
      </c>
      <c r="EQ23" s="107">
        <f t="shared" si="53"/>
        <v>1.64</v>
      </c>
      <c r="ER23" s="107">
        <f t="shared" si="54"/>
        <v>7.1269999999999998</v>
      </c>
      <c r="ES23" s="107">
        <f t="shared" si="55"/>
        <v>7.7990000000000004</v>
      </c>
      <c r="ET23" s="107">
        <f t="shared" si="56"/>
        <v>2.931</v>
      </c>
      <c r="EU23" s="107">
        <f t="shared" si="57"/>
        <v>8.452</v>
      </c>
      <c r="EV23" s="107">
        <f t="shared" si="58"/>
        <v>9.141</v>
      </c>
      <c r="EW23" s="107">
        <f t="shared" si="59"/>
        <v>3.3809999999999998</v>
      </c>
      <c r="EX23" s="107">
        <f t="shared" si="60"/>
        <v>8.1059999999999999</v>
      </c>
      <c r="EY23" s="107">
        <f t="shared" si="61"/>
        <v>2.879</v>
      </c>
      <c r="EZ23" s="107">
        <f t="shared" si="62"/>
        <v>6.06</v>
      </c>
      <c r="FB23" s="1" t="str">
        <f t="shared" si="63"/>
        <v>[4.103, 5.84, 4.139, 1.715, 8.176, 5.705, 0.433, 4.318, 8.393, 7.518, 7.528, 6.724, 5.949, 3.392, 4.234, 0.56, 1.74, 0.926, 1.64, 7.127, 7.799, 2.931, 8.452, 9.141, 3.381, 8.106, 2.879, 6.06],</v>
      </c>
    </row>
    <row r="24" spans="2:158" x14ac:dyDescent="0.35">
      <c r="B24" s="13">
        <v>12</v>
      </c>
      <c r="C24" s="57" t="s">
        <v>36</v>
      </c>
      <c r="D24" s="46"/>
      <c r="E24" s="46"/>
      <c r="F24" s="46"/>
      <c r="G24" s="47"/>
      <c r="H24" s="2">
        <v>4486</v>
      </c>
      <c r="I24" s="48">
        <f t="shared" si="19"/>
        <v>8.1400834694247873E-2</v>
      </c>
      <c r="J24" s="49"/>
      <c r="K24" s="50"/>
      <c r="L24" s="50">
        <f t="shared" si="0"/>
        <v>0.94051022785132377</v>
      </c>
      <c r="M24" s="50">
        <f t="shared" si="0"/>
        <v>2.0377721603445349</v>
      </c>
      <c r="N24" s="50">
        <f t="shared" si="0"/>
        <v>2.6125284106981219</v>
      </c>
      <c r="O24" s="51">
        <f t="shared" si="0"/>
        <v>11.181517493609523</v>
      </c>
      <c r="P24" s="52"/>
      <c r="Q24" s="111"/>
      <c r="R24" s="109"/>
      <c r="S24" s="82"/>
      <c r="U24" s="13">
        <v>12</v>
      </c>
      <c r="V24" s="101" t="str">
        <f t="shared" si="1"/>
        <v>Mahalle 12</v>
      </c>
      <c r="W24" s="98"/>
      <c r="X24" s="46"/>
      <c r="Y24" s="46"/>
      <c r="Z24" s="47"/>
      <c r="AA24" s="2">
        <v>4486</v>
      </c>
      <c r="AB24" s="48">
        <f t="shared" si="2"/>
        <v>8.1400834694247873E-2</v>
      </c>
      <c r="AC24" s="53"/>
      <c r="AD24" s="54"/>
      <c r="AE24" s="54">
        <f t="shared" si="20"/>
        <v>1</v>
      </c>
      <c r="AF24" s="54">
        <f t="shared" si="21"/>
        <v>2</v>
      </c>
      <c r="AG24" s="54">
        <f t="shared" si="22"/>
        <v>3</v>
      </c>
      <c r="AH24" s="55">
        <f t="shared" si="23"/>
        <v>11</v>
      </c>
      <c r="AI24" s="56"/>
      <c r="AJ24" s="114"/>
      <c r="AK24" s="161"/>
      <c r="AL24" s="85"/>
      <c r="AP24" s="7"/>
      <c r="AQ24" s="7"/>
      <c r="AR24" s="7"/>
      <c r="AS24" s="7"/>
      <c r="AT24" s="7">
        <f t="shared" si="4"/>
        <v>1</v>
      </c>
      <c r="AU24" s="7">
        <f t="shared" si="5"/>
        <v>0</v>
      </c>
      <c r="AV24" s="7">
        <f t="shared" si="24"/>
        <v>2</v>
      </c>
      <c r="AW24" s="7">
        <f t="shared" si="25"/>
        <v>0</v>
      </c>
      <c r="AX24" s="7">
        <f t="shared" si="26"/>
        <v>3</v>
      </c>
      <c r="AY24" s="7">
        <f t="shared" si="27"/>
        <v>0</v>
      </c>
      <c r="AZ24" s="1">
        <f t="shared" si="6"/>
        <v>8.8000000000000007</v>
      </c>
      <c r="BA24" s="1">
        <f t="shared" si="7"/>
        <v>2.2000000000000002</v>
      </c>
      <c r="BM24" s="7"/>
      <c r="BN24" s="7"/>
      <c r="BO24" s="7"/>
      <c r="BP24" s="7"/>
      <c r="BQ24" s="7">
        <f t="shared" si="8"/>
        <v>1</v>
      </c>
      <c r="BR24" s="7">
        <f t="shared" si="9"/>
        <v>0</v>
      </c>
      <c r="BS24" s="7">
        <f t="shared" si="10"/>
        <v>2</v>
      </c>
      <c r="BT24" s="7">
        <f t="shared" si="11"/>
        <v>0</v>
      </c>
      <c r="BU24" s="7">
        <f t="shared" si="28"/>
        <v>3</v>
      </c>
      <c r="BV24" s="7">
        <f t="shared" si="29"/>
        <v>0</v>
      </c>
      <c r="BW24" s="7">
        <f t="shared" si="14"/>
        <v>9</v>
      </c>
      <c r="BX24" s="7">
        <f t="shared" si="15"/>
        <v>2</v>
      </c>
      <c r="BY24" s="7"/>
      <c r="BZ24" s="7"/>
      <c r="CA24" s="7"/>
      <c r="CB24" s="7"/>
      <c r="CC24" s="7"/>
      <c r="CD24" s="7"/>
      <c r="CE24" s="7"/>
      <c r="CF24" s="7"/>
      <c r="CH24" s="1">
        <v>12</v>
      </c>
      <c r="CI24" s="11">
        <f t="shared" si="30"/>
        <v>32.781891891891888</v>
      </c>
      <c r="CJ24" s="11">
        <f t="shared" si="31"/>
        <v>1.22</v>
      </c>
      <c r="CL24" s="1" t="str">
        <f t="shared" si="32"/>
        <v>[32.78, 1.22]</v>
      </c>
      <c r="CO24" s="1" t="str">
        <f t="shared" si="33"/>
        <v>[32.78, 1.22]</v>
      </c>
      <c r="CP24" s="1" t="str">
        <f t="shared" si="16"/>
        <v>[53.21, 2.44]</v>
      </c>
      <c r="CQ24" s="1" t="str">
        <f t="shared" si="17"/>
        <v>[107.54, 4.27]</v>
      </c>
      <c r="CS24" s="1" t="str">
        <f t="shared" si="34"/>
        <v xml:space="preserve">[[32.78, 1.22], [53.21, 2.44], [107.54, 4.27]], </v>
      </c>
      <c r="CU24" s="131" t="s">
        <v>36</v>
      </c>
      <c r="CV24" s="136">
        <v>6.5273189963514264</v>
      </c>
      <c r="CW24" s="136">
        <v>3.0371717548478849</v>
      </c>
      <c r="CX24" s="136">
        <v>3.1733247790195152</v>
      </c>
      <c r="CY24" s="136">
        <v>8.8821599178700392</v>
      </c>
      <c r="CZ24" s="136">
        <v>5.5577523925395997</v>
      </c>
      <c r="DA24" s="136">
        <v>0.80071030999192216</v>
      </c>
      <c r="DB24" s="136">
        <v>2.6898917213274078</v>
      </c>
      <c r="DC24" s="136">
        <v>6.5062220381581071</v>
      </c>
      <c r="DD24" s="136">
        <v>8.530112384101006</v>
      </c>
      <c r="DE24" s="136">
        <v>6.0052597537043129</v>
      </c>
      <c r="DF24" s="136">
        <v>7.1919782619993207</v>
      </c>
      <c r="DG24" s="136">
        <v>6.8659851160368284</v>
      </c>
      <c r="DH24" s="145">
        <v>8.3656517689804133</v>
      </c>
      <c r="DI24" s="139">
        <v>3.8730686605283102</v>
      </c>
      <c r="DJ24" s="139">
        <v>9.933850899078049</v>
      </c>
      <c r="DK24" s="139">
        <v>1.2412129808627692</v>
      </c>
      <c r="DL24" s="139">
        <v>9.2790219038593253</v>
      </c>
      <c r="DM24" s="139">
        <v>8.361433698531652</v>
      </c>
      <c r="DN24" s="139">
        <v>8.4324555442168538</v>
      </c>
      <c r="DO24" s="139">
        <v>7.7598086264347286</v>
      </c>
      <c r="DP24" s="139">
        <v>9.7509999999999994</v>
      </c>
      <c r="DQ24" s="139">
        <v>4.2629999999999999</v>
      </c>
      <c r="DR24" s="139">
        <v>1.6990000000000001</v>
      </c>
      <c r="DS24" s="139">
        <v>6.9909999999999997</v>
      </c>
      <c r="DT24" s="139">
        <v>2.2530000000000001</v>
      </c>
      <c r="DU24" s="139">
        <v>8.6259999999999994</v>
      </c>
      <c r="DV24" s="139">
        <v>8.2309999999999999</v>
      </c>
      <c r="DW24" s="139">
        <v>9.1419999999999995</v>
      </c>
      <c r="DY24" s="107">
        <f t="shared" si="35"/>
        <v>6.5270000000000001</v>
      </c>
      <c r="DZ24" s="107">
        <f t="shared" si="36"/>
        <v>3.0369999999999999</v>
      </c>
      <c r="EA24" s="107">
        <f t="shared" si="37"/>
        <v>3.173</v>
      </c>
      <c r="EB24" s="107">
        <f t="shared" si="38"/>
        <v>8.8819999999999997</v>
      </c>
      <c r="EC24" s="107">
        <f t="shared" si="39"/>
        <v>5.5579999999999998</v>
      </c>
      <c r="ED24" s="107">
        <f t="shared" si="40"/>
        <v>0.80100000000000005</v>
      </c>
      <c r="EE24" s="107">
        <f t="shared" si="41"/>
        <v>2.69</v>
      </c>
      <c r="EF24" s="107">
        <f t="shared" si="42"/>
        <v>6.5060000000000002</v>
      </c>
      <c r="EG24" s="107">
        <f t="shared" si="43"/>
        <v>8.5299999999999994</v>
      </c>
      <c r="EH24" s="107">
        <f t="shared" si="44"/>
        <v>6.0049999999999999</v>
      </c>
      <c r="EI24" s="107">
        <f t="shared" si="45"/>
        <v>7.1920000000000002</v>
      </c>
      <c r="EJ24" s="107">
        <f t="shared" si="46"/>
        <v>6.8659999999999997</v>
      </c>
      <c r="EK24" s="107">
        <f t="shared" si="47"/>
        <v>8.3659999999999997</v>
      </c>
      <c r="EL24" s="107">
        <f t="shared" si="48"/>
        <v>3.8730000000000002</v>
      </c>
      <c r="EM24" s="107">
        <f t="shared" si="49"/>
        <v>9.9339999999999993</v>
      </c>
      <c r="EN24" s="107">
        <f t="shared" si="50"/>
        <v>1.2410000000000001</v>
      </c>
      <c r="EO24" s="107">
        <f t="shared" si="51"/>
        <v>9.2789999999999999</v>
      </c>
      <c r="EP24" s="107">
        <f t="shared" si="52"/>
        <v>8.3610000000000007</v>
      </c>
      <c r="EQ24" s="107">
        <f t="shared" si="53"/>
        <v>8.4320000000000004</v>
      </c>
      <c r="ER24" s="107">
        <f t="shared" si="54"/>
        <v>7.76</v>
      </c>
      <c r="ES24" s="107">
        <f t="shared" si="55"/>
        <v>9.7509999999999994</v>
      </c>
      <c r="ET24" s="107">
        <f t="shared" si="56"/>
        <v>4.2629999999999999</v>
      </c>
      <c r="EU24" s="107">
        <f t="shared" si="57"/>
        <v>1.6990000000000001</v>
      </c>
      <c r="EV24" s="107">
        <f t="shared" si="58"/>
        <v>6.9909999999999997</v>
      </c>
      <c r="EW24" s="107">
        <f t="shared" si="59"/>
        <v>2.2530000000000001</v>
      </c>
      <c r="EX24" s="107">
        <f t="shared" si="60"/>
        <v>8.6259999999999994</v>
      </c>
      <c r="EY24" s="107">
        <f t="shared" si="61"/>
        <v>8.2309999999999999</v>
      </c>
      <c r="EZ24" s="107">
        <f t="shared" si="62"/>
        <v>9.1419999999999995</v>
      </c>
      <c r="FB24" s="1" t="str">
        <f t="shared" si="63"/>
        <v>[6.527, 3.037, 3.173, 8.882, 5.558, 0.801, 2.69, 6.506, 8.53, 6.005, 7.192, 6.866, 8.366, 3.873, 9.934, 1.241, 9.279, 8.361, 8.432, 7.76, 9.751, 4.263, 1.699, 6.991, 2.253, 8.626, 8.231, 9.142],</v>
      </c>
    </row>
    <row r="25" spans="2:158" x14ac:dyDescent="0.35">
      <c r="B25" s="13">
        <v>13</v>
      </c>
      <c r="C25" s="45" t="s">
        <v>37</v>
      </c>
      <c r="D25" s="46"/>
      <c r="E25" s="46"/>
      <c r="F25" s="46"/>
      <c r="G25" s="47"/>
      <c r="H25" s="2">
        <v>4419</v>
      </c>
      <c r="I25" s="48">
        <f t="shared" si="19"/>
        <v>8.0185084376701146E-2</v>
      </c>
      <c r="J25" s="49"/>
      <c r="K25" s="50"/>
      <c r="L25" s="50">
        <f t="shared" si="0"/>
        <v>0.92646337424765934</v>
      </c>
      <c r="M25" s="50">
        <f t="shared" si="0"/>
        <v>2.0073373108699286</v>
      </c>
      <c r="N25" s="50">
        <f t="shared" si="0"/>
        <v>2.573509372910165</v>
      </c>
      <c r="O25" s="51">
        <f t="shared" si="0"/>
        <v>11.01451756670987</v>
      </c>
      <c r="P25" s="52"/>
      <c r="Q25" s="111"/>
      <c r="R25" s="109"/>
      <c r="S25" s="82"/>
      <c r="U25" s="13">
        <v>13</v>
      </c>
      <c r="V25" s="100" t="str">
        <f t="shared" si="1"/>
        <v>Mahalle 13</v>
      </c>
      <c r="W25" s="98"/>
      <c r="X25" s="46"/>
      <c r="Y25" s="46"/>
      <c r="Z25" s="47"/>
      <c r="AA25" s="2">
        <v>4419</v>
      </c>
      <c r="AB25" s="48">
        <f t="shared" si="2"/>
        <v>8.0185084376701146E-2</v>
      </c>
      <c r="AC25" s="53"/>
      <c r="AD25" s="54"/>
      <c r="AE25" s="54">
        <f t="shared" si="20"/>
        <v>1</v>
      </c>
      <c r="AF25" s="54">
        <f t="shared" si="21"/>
        <v>2</v>
      </c>
      <c r="AG25" s="54">
        <f t="shared" si="22"/>
        <v>3</v>
      </c>
      <c r="AH25" s="55">
        <f t="shared" si="23"/>
        <v>11</v>
      </c>
      <c r="AI25" s="56"/>
      <c r="AJ25" s="114"/>
      <c r="AK25" s="161"/>
      <c r="AL25" s="85"/>
      <c r="AP25" s="7"/>
      <c r="AQ25" s="7"/>
      <c r="AR25" s="7"/>
      <c r="AS25" s="7"/>
      <c r="AT25" s="7">
        <f t="shared" si="4"/>
        <v>1</v>
      </c>
      <c r="AU25" s="7">
        <f t="shared" si="5"/>
        <v>0</v>
      </c>
      <c r="AV25" s="7">
        <f t="shared" si="24"/>
        <v>2</v>
      </c>
      <c r="AW25" s="7">
        <f t="shared" si="25"/>
        <v>0</v>
      </c>
      <c r="AX25" s="7">
        <f t="shared" si="26"/>
        <v>3</v>
      </c>
      <c r="AY25" s="7">
        <f t="shared" si="27"/>
        <v>0</v>
      </c>
      <c r="AZ25" s="1">
        <f t="shared" si="6"/>
        <v>8.8000000000000007</v>
      </c>
      <c r="BA25" s="1">
        <f t="shared" si="7"/>
        <v>2.2000000000000002</v>
      </c>
      <c r="BM25" s="7"/>
      <c r="BN25" s="7"/>
      <c r="BO25" s="7"/>
      <c r="BP25" s="7"/>
      <c r="BQ25" s="7">
        <f t="shared" si="8"/>
        <v>1</v>
      </c>
      <c r="BR25" s="7">
        <f t="shared" si="9"/>
        <v>0</v>
      </c>
      <c r="BS25" s="7">
        <f t="shared" si="10"/>
        <v>2</v>
      </c>
      <c r="BT25" s="7">
        <f t="shared" si="11"/>
        <v>0</v>
      </c>
      <c r="BU25" s="7">
        <f t="shared" si="28"/>
        <v>3</v>
      </c>
      <c r="BV25" s="7">
        <f t="shared" si="29"/>
        <v>0</v>
      </c>
      <c r="BW25" s="7">
        <f t="shared" si="14"/>
        <v>9</v>
      </c>
      <c r="BX25" s="7">
        <f t="shared" si="15"/>
        <v>2</v>
      </c>
      <c r="BY25" s="7"/>
      <c r="BZ25" s="7"/>
      <c r="CA25" s="7"/>
      <c r="CB25" s="7"/>
      <c r="CC25" s="7"/>
      <c r="CD25" s="7"/>
      <c r="CE25" s="7"/>
      <c r="CF25" s="7"/>
      <c r="CH25" s="1">
        <v>13</v>
      </c>
      <c r="CI25" s="11">
        <f t="shared" si="30"/>
        <v>32.781891891891888</v>
      </c>
      <c r="CJ25" s="11">
        <f t="shared" si="31"/>
        <v>1.22</v>
      </c>
      <c r="CL25" s="1" t="str">
        <f t="shared" si="32"/>
        <v>[32.78, 1.22]</v>
      </c>
      <c r="CO25" s="1" t="str">
        <f t="shared" si="33"/>
        <v>[32.78, 1.22]</v>
      </c>
      <c r="CP25" s="1" t="str">
        <f t="shared" si="16"/>
        <v>[53.21, 2.44]</v>
      </c>
      <c r="CQ25" s="1" t="str">
        <f t="shared" si="17"/>
        <v>[107.54, 4.27]</v>
      </c>
      <c r="CS25" s="1" t="str">
        <f t="shared" si="34"/>
        <v xml:space="preserve">[[32.78, 1.22], [53.21, 2.44], [107.54, 4.27]], </v>
      </c>
      <c r="CU25" s="132" t="s">
        <v>37</v>
      </c>
      <c r="CV25" s="136">
        <v>9.8890488586718774</v>
      </c>
      <c r="CW25" s="136">
        <v>9.7745191255243427</v>
      </c>
      <c r="CX25" s="136">
        <v>0.4534391463715548</v>
      </c>
      <c r="CY25" s="136">
        <v>6.2787871111397404</v>
      </c>
      <c r="CZ25" s="136">
        <v>7.456600222090298</v>
      </c>
      <c r="DA25" s="136">
        <v>3.4950862032248278</v>
      </c>
      <c r="DB25" s="136">
        <v>2.6984548577932244</v>
      </c>
      <c r="DC25" s="136">
        <v>8.3445910319994141</v>
      </c>
      <c r="DD25" s="136">
        <v>6.8172522994931803</v>
      </c>
      <c r="DE25" s="136">
        <v>5.6319358552742225</v>
      </c>
      <c r="DF25" s="136">
        <v>2.0581436528598926</v>
      </c>
      <c r="DG25" s="136">
        <v>9.5932188118469703</v>
      </c>
      <c r="DH25" s="145">
        <v>3.5933066677777479</v>
      </c>
      <c r="DI25" s="139">
        <v>0.77203915936493117</v>
      </c>
      <c r="DJ25" s="139">
        <v>6.5169409869729584</v>
      </c>
      <c r="DK25" s="139">
        <v>9.9548527625876524</v>
      </c>
      <c r="DL25" s="139">
        <v>1.8796634203308693</v>
      </c>
      <c r="DM25" s="139">
        <v>0.71893456898187935</v>
      </c>
      <c r="DN25" s="139">
        <v>5.3270772798459332</v>
      </c>
      <c r="DO25" s="139">
        <v>8.1563098669696981</v>
      </c>
      <c r="DP25" s="139">
        <v>6.492</v>
      </c>
      <c r="DQ25" s="139">
        <v>1.123</v>
      </c>
      <c r="DR25" s="139">
        <v>4.1040000000000001</v>
      </c>
      <c r="DS25" s="139">
        <v>0.42599999999999999</v>
      </c>
      <c r="DT25" s="139">
        <v>5.6390000000000002</v>
      </c>
      <c r="DU25" s="139">
        <v>1.6120000000000001</v>
      </c>
      <c r="DV25" s="139">
        <v>2.2490000000000001</v>
      </c>
      <c r="DW25" s="139">
        <v>5.2779999999999996</v>
      </c>
      <c r="DY25" s="107">
        <f t="shared" si="35"/>
        <v>9.8889999999999993</v>
      </c>
      <c r="DZ25" s="107">
        <f t="shared" si="36"/>
        <v>9.7750000000000004</v>
      </c>
      <c r="EA25" s="107">
        <f t="shared" si="37"/>
        <v>0.45300000000000001</v>
      </c>
      <c r="EB25" s="107">
        <f t="shared" si="38"/>
        <v>6.2789999999999999</v>
      </c>
      <c r="EC25" s="107">
        <f t="shared" si="39"/>
        <v>7.4569999999999999</v>
      </c>
      <c r="ED25" s="107">
        <f t="shared" si="40"/>
        <v>3.4950000000000001</v>
      </c>
      <c r="EE25" s="107">
        <f t="shared" si="41"/>
        <v>2.698</v>
      </c>
      <c r="EF25" s="107">
        <f t="shared" si="42"/>
        <v>8.3450000000000006</v>
      </c>
      <c r="EG25" s="107">
        <f t="shared" si="43"/>
        <v>6.8170000000000002</v>
      </c>
      <c r="EH25" s="107">
        <f t="shared" si="44"/>
        <v>5.6319999999999997</v>
      </c>
      <c r="EI25" s="107">
        <f t="shared" si="45"/>
        <v>2.0579999999999998</v>
      </c>
      <c r="EJ25" s="107">
        <f t="shared" si="46"/>
        <v>9.593</v>
      </c>
      <c r="EK25" s="107">
        <f t="shared" si="47"/>
        <v>3.593</v>
      </c>
      <c r="EL25" s="107">
        <f t="shared" si="48"/>
        <v>0.77200000000000002</v>
      </c>
      <c r="EM25" s="107">
        <f t="shared" si="49"/>
        <v>6.5170000000000003</v>
      </c>
      <c r="EN25" s="107">
        <f t="shared" si="50"/>
        <v>9.9550000000000001</v>
      </c>
      <c r="EO25" s="107">
        <f t="shared" si="51"/>
        <v>1.88</v>
      </c>
      <c r="EP25" s="107">
        <f t="shared" si="52"/>
        <v>0.71899999999999997</v>
      </c>
      <c r="EQ25" s="107">
        <f t="shared" si="53"/>
        <v>5.327</v>
      </c>
      <c r="ER25" s="107">
        <f t="shared" si="54"/>
        <v>8.1560000000000006</v>
      </c>
      <c r="ES25" s="107">
        <f t="shared" si="55"/>
        <v>6.492</v>
      </c>
      <c r="ET25" s="107">
        <f t="shared" si="56"/>
        <v>1.123</v>
      </c>
      <c r="EU25" s="107">
        <f t="shared" si="57"/>
        <v>4.1040000000000001</v>
      </c>
      <c r="EV25" s="107">
        <f t="shared" si="58"/>
        <v>0.42599999999999999</v>
      </c>
      <c r="EW25" s="107">
        <f t="shared" si="59"/>
        <v>5.6390000000000002</v>
      </c>
      <c r="EX25" s="107">
        <f t="shared" si="60"/>
        <v>1.6120000000000001</v>
      </c>
      <c r="EY25" s="107">
        <f t="shared" si="61"/>
        <v>2.2490000000000001</v>
      </c>
      <c r="EZ25" s="107">
        <f t="shared" si="62"/>
        <v>5.2779999999999996</v>
      </c>
      <c r="FB25" s="1" t="str">
        <f t="shared" si="63"/>
        <v>[9.889, 9.775, 0.453, 6.279, 7.457, 3.495, 2.698, 8.345, 6.817, 5.632, 2.058, 9.593, 3.593, 0.772, 6.517, 9.955, 1.88, 0.719, 5.327, 8.156, 6.492, 1.123, 4.104, 0.426, 5.639, 1.612, 2.249, 5.278],</v>
      </c>
    </row>
    <row r="26" spans="2:158" x14ac:dyDescent="0.35">
      <c r="B26" s="13">
        <v>14</v>
      </c>
      <c r="C26" s="57" t="s">
        <v>38</v>
      </c>
      <c r="D26" s="46"/>
      <c r="E26" s="46"/>
      <c r="F26" s="46"/>
      <c r="G26" s="47"/>
      <c r="H26" s="2">
        <v>3528</v>
      </c>
      <c r="I26" s="48">
        <f t="shared" si="19"/>
        <v>6.4017419706042467E-2</v>
      </c>
      <c r="J26" s="49"/>
      <c r="K26" s="50"/>
      <c r="L26" s="50">
        <f t="shared" si="0"/>
        <v>0.73966118677206205</v>
      </c>
      <c r="M26" s="50">
        <f t="shared" si="0"/>
        <v>1.6025992380061345</v>
      </c>
      <c r="N26" s="50">
        <f t="shared" si="0"/>
        <v>2.0546144077001727</v>
      </c>
      <c r="O26" s="51">
        <f t="shared" si="0"/>
        <v>8.7936677925667404</v>
      </c>
      <c r="P26" s="52"/>
      <c r="Q26" s="111"/>
      <c r="R26" s="109"/>
      <c r="S26" s="82"/>
      <c r="U26" s="13">
        <v>14</v>
      </c>
      <c r="V26" s="101" t="str">
        <f t="shared" si="1"/>
        <v>Mahalle 14</v>
      </c>
      <c r="W26" s="98"/>
      <c r="X26" s="46"/>
      <c r="Y26" s="46"/>
      <c r="Z26" s="47"/>
      <c r="AA26" s="2">
        <v>3528</v>
      </c>
      <c r="AB26" s="48">
        <f t="shared" si="2"/>
        <v>6.4017419706042467E-2</v>
      </c>
      <c r="AC26" s="53"/>
      <c r="AD26" s="54"/>
      <c r="AE26" s="54">
        <f t="shared" si="20"/>
        <v>1</v>
      </c>
      <c r="AF26" s="54">
        <f t="shared" si="21"/>
        <v>2</v>
      </c>
      <c r="AG26" s="54">
        <f t="shared" si="22"/>
        <v>2</v>
      </c>
      <c r="AH26" s="55">
        <f t="shared" si="23"/>
        <v>9</v>
      </c>
      <c r="AI26" s="56"/>
      <c r="AJ26" s="114"/>
      <c r="AK26" s="161"/>
      <c r="AL26" s="85"/>
      <c r="AP26" s="7"/>
      <c r="AQ26" s="7"/>
      <c r="AR26" s="7"/>
      <c r="AS26" s="7"/>
      <c r="AT26" s="7">
        <f t="shared" si="4"/>
        <v>1</v>
      </c>
      <c r="AU26" s="7">
        <f t="shared" si="5"/>
        <v>0</v>
      </c>
      <c r="AV26" s="7">
        <f t="shared" si="24"/>
        <v>2</v>
      </c>
      <c r="AW26" s="7">
        <f t="shared" si="25"/>
        <v>0</v>
      </c>
      <c r="AX26" s="7">
        <f t="shared" si="26"/>
        <v>2</v>
      </c>
      <c r="AY26" s="7">
        <f t="shared" si="27"/>
        <v>0</v>
      </c>
      <c r="AZ26" s="1">
        <f t="shared" si="6"/>
        <v>7.2</v>
      </c>
      <c r="BA26" s="1">
        <f t="shared" si="7"/>
        <v>1.8</v>
      </c>
      <c r="BM26" s="7"/>
      <c r="BN26" s="7"/>
      <c r="BO26" s="7"/>
      <c r="BP26" s="7"/>
      <c r="BQ26" s="7">
        <f t="shared" si="8"/>
        <v>1</v>
      </c>
      <c r="BR26" s="7">
        <f t="shared" si="9"/>
        <v>0</v>
      </c>
      <c r="BS26" s="7">
        <f t="shared" si="10"/>
        <v>2</v>
      </c>
      <c r="BT26" s="7">
        <f t="shared" si="11"/>
        <v>0</v>
      </c>
      <c r="BU26" s="7">
        <f t="shared" si="28"/>
        <v>2</v>
      </c>
      <c r="BV26" s="7">
        <f t="shared" si="29"/>
        <v>0</v>
      </c>
      <c r="BW26" s="7">
        <f t="shared" si="14"/>
        <v>7</v>
      </c>
      <c r="BX26" s="7">
        <f t="shared" si="15"/>
        <v>2</v>
      </c>
      <c r="BY26" s="7"/>
      <c r="BZ26" s="7"/>
      <c r="CA26" s="7"/>
      <c r="CB26" s="7"/>
      <c r="CC26" s="7"/>
      <c r="CD26" s="7"/>
      <c r="CE26" s="7"/>
      <c r="CF26" s="7"/>
      <c r="CH26" s="1">
        <v>14</v>
      </c>
      <c r="CI26" s="11">
        <f t="shared" si="30"/>
        <v>25.70189189189189</v>
      </c>
      <c r="CJ26" s="11">
        <f t="shared" si="31"/>
        <v>1.22</v>
      </c>
      <c r="CL26" s="1" t="str">
        <f t="shared" si="32"/>
        <v>[25.7, 1.22]</v>
      </c>
      <c r="CO26" s="1" t="str">
        <f t="shared" si="33"/>
        <v>[25.7, 1.22]</v>
      </c>
      <c r="CP26" s="1" t="str">
        <f t="shared" si="16"/>
        <v>[41.98, 1.83]</v>
      </c>
      <c r="CQ26" s="1" t="str">
        <f t="shared" si="17"/>
        <v>[81.84, 3.66]</v>
      </c>
      <c r="CS26" s="1" t="str">
        <f t="shared" si="34"/>
        <v xml:space="preserve">[[25.7, 1.22], [41.98, 1.83], [81.84, 3.66]], </v>
      </c>
      <c r="CU26" s="131" t="s">
        <v>38</v>
      </c>
      <c r="CV26" s="136">
        <v>6.528404969038311</v>
      </c>
      <c r="CW26" s="136">
        <v>4.3142264671970576</v>
      </c>
      <c r="CX26" s="136">
        <v>4.8151502188893405</v>
      </c>
      <c r="CY26" s="136">
        <v>1.0135380252009885E-2</v>
      </c>
      <c r="CZ26" s="136">
        <v>4.8704224128008722</v>
      </c>
      <c r="DA26" s="136">
        <v>3.5765029974707496</v>
      </c>
      <c r="DB26" s="136">
        <v>3.7352962413568456</v>
      </c>
      <c r="DC26" s="136">
        <v>7.5214920778047176</v>
      </c>
      <c r="DD26" s="136">
        <v>6.4000520574925961</v>
      </c>
      <c r="DE26" s="136">
        <v>3.5336973684018878</v>
      </c>
      <c r="DF26" s="136">
        <v>7.2830484243490456</v>
      </c>
      <c r="DG26" s="136">
        <v>7.1927050096662493</v>
      </c>
      <c r="DH26" s="145">
        <v>9.6358864920775282</v>
      </c>
      <c r="DI26" s="139">
        <v>7.3439152426106489</v>
      </c>
      <c r="DJ26" s="139">
        <v>1.1715530890538639</v>
      </c>
      <c r="DK26" s="139">
        <v>4.5704640094654323</v>
      </c>
      <c r="DL26" s="139">
        <v>7.1785450178772443</v>
      </c>
      <c r="DM26" s="139">
        <v>6.8394018616303036</v>
      </c>
      <c r="DN26" s="139">
        <v>6.2436577570294389</v>
      </c>
      <c r="DO26" s="139">
        <v>7.2864372868130651</v>
      </c>
      <c r="DP26" s="139">
        <v>6.8780000000000001</v>
      </c>
      <c r="DQ26" s="139">
        <v>2.2400000000000002</v>
      </c>
      <c r="DR26" s="139">
        <v>6.391</v>
      </c>
      <c r="DS26" s="139">
        <v>5.3869999999999996</v>
      </c>
      <c r="DT26" s="139">
        <v>1.6759999999999999</v>
      </c>
      <c r="DU26" s="139">
        <v>8.11</v>
      </c>
      <c r="DV26" s="139">
        <v>1.506</v>
      </c>
      <c r="DW26" s="139">
        <v>3.7469999999999999</v>
      </c>
      <c r="DY26" s="107">
        <f t="shared" si="35"/>
        <v>6.5279999999999996</v>
      </c>
      <c r="DZ26" s="107">
        <f t="shared" si="36"/>
        <v>4.3140000000000001</v>
      </c>
      <c r="EA26" s="107">
        <f t="shared" si="37"/>
        <v>4.8150000000000004</v>
      </c>
      <c r="EB26" s="107">
        <f t="shared" si="38"/>
        <v>0.01</v>
      </c>
      <c r="EC26" s="107">
        <f t="shared" si="39"/>
        <v>4.87</v>
      </c>
      <c r="ED26" s="107">
        <f t="shared" si="40"/>
        <v>3.577</v>
      </c>
      <c r="EE26" s="107">
        <f t="shared" si="41"/>
        <v>3.7349999999999999</v>
      </c>
      <c r="EF26" s="107">
        <f t="shared" si="42"/>
        <v>7.5209999999999999</v>
      </c>
      <c r="EG26" s="107">
        <f t="shared" si="43"/>
        <v>6.4</v>
      </c>
      <c r="EH26" s="107">
        <f t="shared" si="44"/>
        <v>3.5339999999999998</v>
      </c>
      <c r="EI26" s="107">
        <f t="shared" si="45"/>
        <v>7.2830000000000004</v>
      </c>
      <c r="EJ26" s="107">
        <f t="shared" si="46"/>
        <v>7.1929999999999996</v>
      </c>
      <c r="EK26" s="107">
        <f t="shared" si="47"/>
        <v>9.6359999999999992</v>
      </c>
      <c r="EL26" s="107">
        <f t="shared" si="48"/>
        <v>7.3440000000000003</v>
      </c>
      <c r="EM26" s="107">
        <f t="shared" si="49"/>
        <v>1.1719999999999999</v>
      </c>
      <c r="EN26" s="107">
        <f t="shared" si="50"/>
        <v>4.57</v>
      </c>
      <c r="EO26" s="107">
        <f t="shared" si="51"/>
        <v>7.1790000000000003</v>
      </c>
      <c r="EP26" s="107">
        <f t="shared" si="52"/>
        <v>6.8390000000000004</v>
      </c>
      <c r="EQ26" s="107">
        <f t="shared" si="53"/>
        <v>6.2439999999999998</v>
      </c>
      <c r="ER26" s="107">
        <f t="shared" si="54"/>
        <v>7.2859999999999996</v>
      </c>
      <c r="ES26" s="107">
        <f t="shared" si="55"/>
        <v>6.8780000000000001</v>
      </c>
      <c r="ET26" s="107">
        <f t="shared" si="56"/>
        <v>2.2400000000000002</v>
      </c>
      <c r="EU26" s="107">
        <f t="shared" si="57"/>
        <v>6.391</v>
      </c>
      <c r="EV26" s="107">
        <f t="shared" si="58"/>
        <v>5.3869999999999996</v>
      </c>
      <c r="EW26" s="107">
        <f t="shared" si="59"/>
        <v>1.6759999999999999</v>
      </c>
      <c r="EX26" s="107">
        <f t="shared" si="60"/>
        <v>8.11</v>
      </c>
      <c r="EY26" s="107">
        <f t="shared" si="61"/>
        <v>1.506</v>
      </c>
      <c r="EZ26" s="107">
        <f t="shared" si="62"/>
        <v>3.7469999999999999</v>
      </c>
      <c r="FB26" s="1" t="str">
        <f t="shared" si="63"/>
        <v>[6.528, 4.314, 4.815, 0.01, 4.87, 3.577, 3.735, 7.521, 6.4, 3.534, 7.283, 7.193, 9.636, 7.344, 1.172, 4.57, 7.179, 6.839, 6.244, 7.286, 6.878, 2.24, 6.391, 5.387, 1.676, 8.11, 1.506, 3.747],</v>
      </c>
    </row>
    <row r="27" spans="2:158" ht="15" thickBot="1" x14ac:dyDescent="0.4">
      <c r="B27" s="14">
        <v>15</v>
      </c>
      <c r="C27" s="58" t="s">
        <v>39</v>
      </c>
      <c r="D27" s="59"/>
      <c r="E27" s="59"/>
      <c r="F27" s="59"/>
      <c r="G27" s="60"/>
      <c r="H27" s="3">
        <v>4068</v>
      </c>
      <c r="I27" s="61">
        <f t="shared" si="19"/>
        <v>7.3816004354926509E-2</v>
      </c>
      <c r="J27" s="62"/>
      <c r="K27" s="63"/>
      <c r="L27" s="63">
        <f t="shared" si="0"/>
        <v>0.85287463372696948</v>
      </c>
      <c r="M27" s="63">
        <f t="shared" si="0"/>
        <v>1.8478950397417671</v>
      </c>
      <c r="N27" s="63">
        <f t="shared" si="0"/>
        <v>2.3690962047971378</v>
      </c>
      <c r="O27" s="64">
        <f t="shared" si="0"/>
        <v>10.139637352653486</v>
      </c>
      <c r="P27" s="65"/>
      <c r="Q27" s="113"/>
      <c r="R27" s="110"/>
      <c r="S27" s="92"/>
      <c r="U27" s="14">
        <v>15</v>
      </c>
      <c r="V27" s="102" t="str">
        <f t="shared" si="1"/>
        <v>Mahalle 15</v>
      </c>
      <c r="W27" s="98"/>
      <c r="X27" s="46"/>
      <c r="Y27" s="46"/>
      <c r="Z27" s="47"/>
      <c r="AA27" s="3">
        <v>4068</v>
      </c>
      <c r="AB27" s="61">
        <f t="shared" si="2"/>
        <v>7.3816004354926509E-2</v>
      </c>
      <c r="AC27" s="66"/>
      <c r="AD27" s="67"/>
      <c r="AE27" s="67">
        <f t="shared" si="20"/>
        <v>1</v>
      </c>
      <c r="AF27" s="67">
        <f t="shared" si="21"/>
        <v>2</v>
      </c>
      <c r="AG27" s="67">
        <f t="shared" si="22"/>
        <v>2</v>
      </c>
      <c r="AH27" s="68">
        <f t="shared" si="23"/>
        <v>10</v>
      </c>
      <c r="AI27" s="69"/>
      <c r="AJ27" s="116"/>
      <c r="AK27" s="162"/>
      <c r="AL27" s="95"/>
      <c r="AP27" s="7"/>
      <c r="AQ27" s="7"/>
      <c r="AR27" s="7"/>
      <c r="AS27" s="7"/>
      <c r="AT27" s="7">
        <f t="shared" si="4"/>
        <v>1</v>
      </c>
      <c r="AU27" s="7">
        <f t="shared" si="5"/>
        <v>0</v>
      </c>
      <c r="AV27" s="7">
        <f t="shared" si="24"/>
        <v>2</v>
      </c>
      <c r="AW27" s="7">
        <f t="shared" si="25"/>
        <v>0</v>
      </c>
      <c r="AX27" s="7">
        <f t="shared" si="26"/>
        <v>2</v>
      </c>
      <c r="AY27" s="7">
        <f t="shared" si="27"/>
        <v>0</v>
      </c>
      <c r="AZ27" s="1">
        <f t="shared" si="6"/>
        <v>8</v>
      </c>
      <c r="BA27" s="1">
        <f t="shared" si="7"/>
        <v>2</v>
      </c>
      <c r="BM27" s="7"/>
      <c r="BN27" s="7"/>
      <c r="BO27" s="7"/>
      <c r="BP27" s="7"/>
      <c r="BQ27" s="7">
        <f t="shared" si="8"/>
        <v>1</v>
      </c>
      <c r="BR27" s="7">
        <f t="shared" si="9"/>
        <v>0</v>
      </c>
      <c r="BS27" s="7">
        <f t="shared" si="10"/>
        <v>2</v>
      </c>
      <c r="BT27" s="7">
        <f t="shared" si="11"/>
        <v>0</v>
      </c>
      <c r="BU27" s="7">
        <f t="shared" si="28"/>
        <v>2</v>
      </c>
      <c r="BV27" s="7">
        <f t="shared" si="29"/>
        <v>0</v>
      </c>
      <c r="BW27" s="7">
        <f t="shared" si="14"/>
        <v>8</v>
      </c>
      <c r="BX27" s="7">
        <f t="shared" si="15"/>
        <v>2</v>
      </c>
      <c r="BY27" s="7"/>
      <c r="BZ27" s="7"/>
      <c r="CA27" s="7"/>
      <c r="CB27" s="7"/>
      <c r="CC27" s="7"/>
      <c r="CD27" s="7"/>
      <c r="CE27" s="7"/>
      <c r="CF27" s="7"/>
      <c r="CH27" s="1">
        <v>15</v>
      </c>
      <c r="CI27" s="11">
        <f t="shared" si="30"/>
        <v>28.45189189189189</v>
      </c>
      <c r="CJ27" s="11">
        <f t="shared" si="31"/>
        <v>1.22</v>
      </c>
      <c r="CL27" s="1" t="str">
        <f t="shared" si="32"/>
        <v>[28.45, 1.22]</v>
      </c>
      <c r="CO27" s="1" t="str">
        <f t="shared" si="33"/>
        <v>[28.45, 1.22]</v>
      </c>
      <c r="CP27" s="1" t="str">
        <f t="shared" si="16"/>
        <v>[49.06, 1.83]</v>
      </c>
      <c r="CQ27" s="1" t="str">
        <f t="shared" si="17"/>
        <v>[96.77, 4.27]</v>
      </c>
      <c r="CS27" s="1" t="str">
        <f t="shared" si="34"/>
        <v xml:space="preserve">[[28.45, 1.22], [49.06, 1.83], [96.77, 4.27]], </v>
      </c>
      <c r="CU27" s="133" t="s">
        <v>39</v>
      </c>
      <c r="CV27" s="137">
        <v>8.9381757120063359</v>
      </c>
      <c r="CW27" s="137">
        <v>0.20713333557630831</v>
      </c>
      <c r="CX27" s="137">
        <v>2.0620140648584853</v>
      </c>
      <c r="CY27" s="137">
        <v>1.0902317353146118</v>
      </c>
      <c r="CZ27" s="137">
        <v>7.2278488418460167</v>
      </c>
      <c r="DA27" s="137">
        <v>6.2846094626739735</v>
      </c>
      <c r="DB27" s="137">
        <v>2.9212001541546009</v>
      </c>
      <c r="DC27" s="137">
        <v>1.6335781665824556</v>
      </c>
      <c r="DD27" s="137">
        <v>3.5961684222094248</v>
      </c>
      <c r="DE27" s="137">
        <v>2.900695636788182</v>
      </c>
      <c r="DF27" s="137">
        <v>9.9832923564234299</v>
      </c>
      <c r="DG27" s="137">
        <v>1.8873877009236817</v>
      </c>
      <c r="DH27" s="146">
        <v>0.42548042264776154</v>
      </c>
      <c r="DI27" s="140">
        <v>0.34820876930532929</v>
      </c>
      <c r="DJ27" s="140">
        <v>1.1535541615085165</v>
      </c>
      <c r="DK27" s="140">
        <v>6.5149695879140257</v>
      </c>
      <c r="DL27" s="140">
        <v>1.9750645410495626</v>
      </c>
      <c r="DM27" s="140">
        <v>2.9777765368898725</v>
      </c>
      <c r="DN27" s="140">
        <v>0.61336439309683466</v>
      </c>
      <c r="DO27" s="140">
        <v>1.482776160173046</v>
      </c>
      <c r="DP27" s="140">
        <v>5.8869999999999996</v>
      </c>
      <c r="DQ27" s="140">
        <v>6.0890000000000004</v>
      </c>
      <c r="DR27" s="140">
        <v>5.2309999999999999</v>
      </c>
      <c r="DS27" s="140">
        <v>7.1139999999999999</v>
      </c>
      <c r="DT27" s="140">
        <v>7.3380000000000001</v>
      </c>
      <c r="DU27" s="140">
        <v>4.8310000000000004</v>
      </c>
      <c r="DV27" s="140">
        <v>6.6950000000000003</v>
      </c>
      <c r="DW27" s="140">
        <v>6.6360000000000001</v>
      </c>
      <c r="DY27" s="107">
        <f t="shared" si="35"/>
        <v>8.9380000000000006</v>
      </c>
      <c r="DZ27" s="107">
        <f t="shared" si="36"/>
        <v>0.20699999999999999</v>
      </c>
      <c r="EA27" s="107">
        <f t="shared" si="37"/>
        <v>2.0619999999999998</v>
      </c>
      <c r="EB27" s="107">
        <f t="shared" si="38"/>
        <v>1.0900000000000001</v>
      </c>
      <c r="EC27" s="107">
        <f t="shared" si="39"/>
        <v>7.2279999999999998</v>
      </c>
      <c r="ED27" s="107">
        <f t="shared" si="40"/>
        <v>6.2850000000000001</v>
      </c>
      <c r="EE27" s="107">
        <f t="shared" si="41"/>
        <v>2.9209999999999998</v>
      </c>
      <c r="EF27" s="107">
        <f t="shared" si="42"/>
        <v>1.6339999999999999</v>
      </c>
      <c r="EG27" s="107">
        <f t="shared" si="43"/>
        <v>3.5960000000000001</v>
      </c>
      <c r="EH27" s="107">
        <f t="shared" si="44"/>
        <v>2.9009999999999998</v>
      </c>
      <c r="EI27" s="107">
        <f t="shared" si="45"/>
        <v>9.9830000000000005</v>
      </c>
      <c r="EJ27" s="107">
        <f t="shared" si="46"/>
        <v>1.887</v>
      </c>
      <c r="EK27" s="107">
        <f t="shared" si="47"/>
        <v>0.42499999999999999</v>
      </c>
      <c r="EL27" s="107">
        <f t="shared" si="48"/>
        <v>0.34799999999999998</v>
      </c>
      <c r="EM27" s="107">
        <f t="shared" si="49"/>
        <v>1.1539999999999999</v>
      </c>
      <c r="EN27" s="107">
        <f t="shared" si="50"/>
        <v>6.5149999999999997</v>
      </c>
      <c r="EO27" s="107">
        <f t="shared" si="51"/>
        <v>1.9750000000000001</v>
      </c>
      <c r="EP27" s="107">
        <f t="shared" si="52"/>
        <v>2.9780000000000002</v>
      </c>
      <c r="EQ27" s="107">
        <f t="shared" si="53"/>
        <v>0.61299999999999999</v>
      </c>
      <c r="ER27" s="107">
        <f t="shared" si="54"/>
        <v>1.4830000000000001</v>
      </c>
      <c r="ES27" s="107">
        <f t="shared" si="55"/>
        <v>5.8869999999999996</v>
      </c>
      <c r="ET27" s="107">
        <f t="shared" si="56"/>
        <v>6.0890000000000004</v>
      </c>
      <c r="EU27" s="107">
        <f t="shared" si="57"/>
        <v>5.2309999999999999</v>
      </c>
      <c r="EV27" s="107">
        <f t="shared" si="58"/>
        <v>7.1139999999999999</v>
      </c>
      <c r="EW27" s="107">
        <f t="shared" si="59"/>
        <v>7.3380000000000001</v>
      </c>
      <c r="EX27" s="107">
        <f t="shared" si="60"/>
        <v>4.8310000000000004</v>
      </c>
      <c r="EY27" s="107">
        <f t="shared" si="61"/>
        <v>6.6950000000000003</v>
      </c>
      <c r="EZ27" s="107">
        <f t="shared" si="62"/>
        <v>6.6360000000000001</v>
      </c>
      <c r="FB27" s="1" t="str">
        <f t="shared" si="63"/>
        <v>[8.938, 0.207, 2.062, 1.09, 7.228, 6.285, 2.921, 1.634, 3.596, 2.901, 9.983, 1.887, 0.425, 0.348, 1.154, 6.515, 1.975, 2.978, 0.613, 1.483, 5.887, 6.089, 5.231, 7.114, 7.338, 4.831, 6.695, 6.636],</v>
      </c>
    </row>
    <row r="28" spans="2:158" ht="15" thickBot="1" x14ac:dyDescent="0.4">
      <c r="H28" s="16">
        <f>SUM(H13:H27)</f>
        <v>55110</v>
      </c>
      <c r="L28" s="70"/>
      <c r="M28" s="70"/>
      <c r="N28" s="70"/>
      <c r="AE28" s="70"/>
      <c r="AF28" s="70"/>
      <c r="AG28" s="70"/>
      <c r="AP28" s="7"/>
      <c r="AQ28" s="7"/>
      <c r="AR28" s="7"/>
      <c r="AS28" s="7"/>
      <c r="AT28" s="7"/>
      <c r="AU28" s="7"/>
      <c r="AV28" s="7"/>
      <c r="AW28" s="7"/>
      <c r="AX28" s="7"/>
      <c r="AY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2:158" x14ac:dyDescent="0.35">
      <c r="L29" s="70"/>
      <c r="M29" s="70"/>
      <c r="N29" s="70"/>
      <c r="AE29" s="70"/>
      <c r="AF29" s="70"/>
      <c r="AG29" s="70"/>
      <c r="AP29" s="7"/>
      <c r="AQ29" s="7"/>
      <c r="AR29" s="7"/>
      <c r="AS29" s="7"/>
      <c r="AT29" s="7"/>
      <c r="AU29" s="7"/>
      <c r="AV29" s="7"/>
      <c r="AW29" s="7"/>
      <c r="AX29" s="7"/>
      <c r="AY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2:158" ht="29.5" thickBot="1" x14ac:dyDescent="0.4">
      <c r="K30" s="117" t="s">
        <v>61</v>
      </c>
      <c r="L30" s="117" t="s">
        <v>62</v>
      </c>
      <c r="M30" s="117" t="s">
        <v>63</v>
      </c>
      <c r="N30" s="117"/>
      <c r="O30" s="117" t="s">
        <v>64</v>
      </c>
      <c r="AE30" s="70"/>
      <c r="AF30" s="70"/>
      <c r="AG30" s="70"/>
      <c r="AP30" s="7"/>
      <c r="AQ30" s="7"/>
      <c r="AR30" s="7"/>
      <c r="AS30" s="7"/>
      <c r="AT30" s="7"/>
      <c r="AU30" s="7"/>
      <c r="AV30" s="7"/>
      <c r="AW30" s="7"/>
      <c r="AX30" s="7"/>
      <c r="AY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2:158" ht="15" thickBot="1" x14ac:dyDescent="0.4">
      <c r="C31" s="176" t="s">
        <v>18</v>
      </c>
      <c r="H31" s="16" t="s">
        <v>4</v>
      </c>
      <c r="I31" s="17">
        <v>166667</v>
      </c>
      <c r="K31" s="1">
        <f>H54/C33</f>
        <v>6.9858734877106788E-4</v>
      </c>
      <c r="L31" s="1">
        <f>K31*$A$1</f>
        <v>1.3971746975421358E-3</v>
      </c>
      <c r="M31" s="1">
        <f>I31*L31</f>
        <v>232.86291531525515</v>
      </c>
      <c r="O31" s="1">
        <f>I32*L31</f>
        <v>116.4307590702788</v>
      </c>
      <c r="V31" s="176" t="s">
        <v>18</v>
      </c>
      <c r="AA31" s="16" t="s">
        <v>4</v>
      </c>
      <c r="AB31" s="17">
        <f>I31</f>
        <v>166667</v>
      </c>
      <c r="AP31" s="7"/>
      <c r="AQ31" s="7"/>
      <c r="AR31" s="7"/>
      <c r="AS31" s="7"/>
      <c r="AT31" s="7"/>
      <c r="AU31" s="7"/>
      <c r="AV31" s="7"/>
      <c r="AW31" s="7"/>
      <c r="AX31" s="7"/>
      <c r="AY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2:158" ht="15" thickBot="1" x14ac:dyDescent="0.4">
      <c r="C32" s="177"/>
      <c r="H32" s="18" t="s">
        <v>10</v>
      </c>
      <c r="I32" s="19">
        <v>83333</v>
      </c>
      <c r="V32" s="177"/>
      <c r="AA32" s="18" t="s">
        <v>10</v>
      </c>
      <c r="AB32" s="17">
        <f>I32</f>
        <v>83333</v>
      </c>
      <c r="AP32" s="7"/>
      <c r="AQ32" s="7"/>
      <c r="AR32" s="7"/>
      <c r="AS32" s="7"/>
      <c r="AT32" s="7"/>
      <c r="AU32" s="7"/>
      <c r="AV32" s="7"/>
      <c r="AW32" s="7"/>
      <c r="AX32" s="7"/>
      <c r="AY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2:90" ht="15" thickBot="1" x14ac:dyDescent="0.4">
      <c r="C33" s="103">
        <v>86776550</v>
      </c>
      <c r="J33" s="6"/>
      <c r="K33" s="6"/>
      <c r="L33" s="6"/>
      <c r="M33" s="6"/>
      <c r="N33" s="6"/>
      <c r="O33" s="6"/>
      <c r="P33" s="6"/>
      <c r="Q33" s="6"/>
      <c r="R33" s="6"/>
      <c r="S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P33" s="7"/>
      <c r="AQ33" s="7"/>
      <c r="AR33" s="7"/>
      <c r="AS33" s="7"/>
      <c r="AT33" s="7"/>
      <c r="AU33" s="7"/>
      <c r="AV33" s="7"/>
      <c r="AW33" s="7"/>
      <c r="AX33" s="7"/>
      <c r="AY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2:90" ht="48" customHeight="1" thickBot="1" x14ac:dyDescent="0.4">
      <c r="J34" s="187" t="s">
        <v>11</v>
      </c>
      <c r="K34" s="188"/>
      <c r="L34" s="188"/>
      <c r="M34" s="188"/>
      <c r="N34" s="189"/>
      <c r="O34" s="190" t="s">
        <v>12</v>
      </c>
      <c r="P34" s="191"/>
      <c r="Q34" s="191"/>
      <c r="R34" s="191"/>
      <c r="S34" s="192"/>
      <c r="AC34" s="184" t="s">
        <v>11</v>
      </c>
      <c r="AD34" s="185"/>
      <c r="AE34" s="185"/>
      <c r="AF34" s="185"/>
      <c r="AG34" s="186"/>
      <c r="AH34" s="190" t="s">
        <v>12</v>
      </c>
      <c r="AI34" s="191"/>
      <c r="AJ34" s="191"/>
      <c r="AK34" s="191"/>
      <c r="AL34" s="193"/>
      <c r="AP34" s="7"/>
      <c r="AQ34" s="7"/>
      <c r="AR34" s="7"/>
      <c r="AS34" s="7"/>
      <c r="AT34" s="7"/>
      <c r="AU34" s="7"/>
      <c r="AV34" s="7"/>
      <c r="AW34" s="7"/>
      <c r="AX34" s="7"/>
      <c r="AY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2:90" ht="15" thickBot="1" x14ac:dyDescent="0.4">
      <c r="H35" s="178" t="s">
        <v>13</v>
      </c>
      <c r="I35" s="179"/>
      <c r="J35" s="20">
        <v>1</v>
      </c>
      <c r="K35" s="20">
        <v>3</v>
      </c>
      <c r="L35" s="126">
        <v>4</v>
      </c>
      <c r="M35" s="150">
        <v>7</v>
      </c>
      <c r="N35" s="152">
        <v>11</v>
      </c>
      <c r="O35" s="22">
        <v>15</v>
      </c>
      <c r="P35" s="23">
        <v>16</v>
      </c>
      <c r="Q35" s="22">
        <v>18</v>
      </c>
      <c r="R35" s="149">
        <v>19</v>
      </c>
      <c r="S35" s="149">
        <v>22</v>
      </c>
      <c r="AA35" s="178" t="s">
        <v>13</v>
      </c>
      <c r="AB35" s="179"/>
      <c r="AC35" s="20">
        <v>1</v>
      </c>
      <c r="AD35" s="20">
        <v>3</v>
      </c>
      <c r="AE35" s="21">
        <v>4</v>
      </c>
      <c r="AF35" s="20">
        <v>7</v>
      </c>
      <c r="AG35" s="152">
        <v>11</v>
      </c>
      <c r="AH35" s="22">
        <v>15</v>
      </c>
      <c r="AI35" s="23">
        <v>16</v>
      </c>
      <c r="AJ35" s="22">
        <v>18</v>
      </c>
      <c r="AK35" s="149">
        <v>19</v>
      </c>
      <c r="AL35" s="149">
        <v>22</v>
      </c>
      <c r="AP35" s="7"/>
      <c r="AQ35" s="7"/>
      <c r="AR35" s="7"/>
      <c r="AS35" s="7"/>
      <c r="AT35" s="7"/>
      <c r="AU35" s="7"/>
      <c r="AV35" s="7"/>
      <c r="AW35" s="7"/>
      <c r="AX35" s="7"/>
      <c r="AY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2:90" ht="29.5" thickBot="1" x14ac:dyDescent="0.4">
      <c r="H36" s="5" t="s">
        <v>14</v>
      </c>
      <c r="I36" s="15" t="s">
        <v>15</v>
      </c>
      <c r="J36" s="24"/>
      <c r="K36" s="24"/>
      <c r="L36" s="26" t="s">
        <v>6</v>
      </c>
      <c r="M36" s="26" t="s">
        <v>60</v>
      </c>
      <c r="N36" s="153" t="s">
        <v>75</v>
      </c>
      <c r="O36" s="24" t="s">
        <v>5</v>
      </c>
      <c r="P36" s="27"/>
      <c r="Q36" s="24"/>
      <c r="R36" s="26"/>
      <c r="S36" s="153"/>
      <c r="AA36" s="5" t="s">
        <v>14</v>
      </c>
      <c r="AB36" s="15" t="s">
        <v>15</v>
      </c>
      <c r="AC36" s="24"/>
      <c r="AD36" s="24"/>
      <c r="AE36" s="25" t="s">
        <v>6</v>
      </c>
      <c r="AF36" s="24" t="s">
        <v>60</v>
      </c>
      <c r="AG36" s="153" t="s">
        <v>75</v>
      </c>
      <c r="AH36" s="24" t="s">
        <v>5</v>
      </c>
      <c r="AI36" s="27"/>
      <c r="AJ36" s="24"/>
      <c r="AK36" s="26"/>
      <c r="AL36" s="153"/>
      <c r="AP36" s="7"/>
      <c r="AQ36" s="7"/>
      <c r="AR36" s="7"/>
      <c r="AS36" s="7"/>
      <c r="AT36" s="7"/>
      <c r="AU36" s="7"/>
      <c r="AV36" s="7"/>
      <c r="AW36" s="7"/>
      <c r="AX36" s="7"/>
      <c r="AY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2:90" ht="15" thickBot="1" x14ac:dyDescent="0.4">
      <c r="H37" s="180" t="s">
        <v>16</v>
      </c>
      <c r="I37" s="181"/>
      <c r="J37" s="16"/>
      <c r="K37" s="16"/>
      <c r="L37" s="29" t="s">
        <v>10</v>
      </c>
      <c r="M37" s="29" t="s">
        <v>10</v>
      </c>
      <c r="N37" s="16" t="s">
        <v>10</v>
      </c>
      <c r="O37" s="30" t="s">
        <v>4</v>
      </c>
      <c r="P37" s="17"/>
      <c r="Q37" s="16"/>
      <c r="R37" s="29"/>
      <c r="S37" s="16"/>
      <c r="AA37" s="180" t="s">
        <v>16</v>
      </c>
      <c r="AB37" s="181"/>
      <c r="AC37" s="16"/>
      <c r="AD37" s="16"/>
      <c r="AE37" s="28" t="s">
        <v>10</v>
      </c>
      <c r="AF37" s="16" t="s">
        <v>10</v>
      </c>
      <c r="AG37" s="16" t="s">
        <v>10</v>
      </c>
      <c r="AH37" s="30" t="s">
        <v>4</v>
      </c>
      <c r="AI37" s="17"/>
      <c r="AJ37" s="16"/>
      <c r="AK37" s="29"/>
      <c r="AL37" s="16"/>
      <c r="AP37" s="7"/>
      <c r="AQ37" s="7"/>
      <c r="AR37" s="7"/>
      <c r="AS37" s="7"/>
      <c r="AT37" s="7"/>
      <c r="AU37" s="7"/>
      <c r="AV37" s="7"/>
      <c r="AW37" s="7"/>
      <c r="AX37" s="7"/>
      <c r="AY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2:90" ht="15" thickBot="1" x14ac:dyDescent="0.4">
      <c r="H38" s="182" t="s">
        <v>17</v>
      </c>
      <c r="I38" s="183"/>
      <c r="J38" s="31"/>
      <c r="K38" s="31"/>
      <c r="L38" s="32">
        <v>0.16822429906542055</v>
      </c>
      <c r="M38" s="31">
        <v>0.3644859813084112</v>
      </c>
      <c r="N38" s="31">
        <v>0.46728971962616822</v>
      </c>
      <c r="O38" s="31">
        <v>1</v>
      </c>
      <c r="P38" s="163"/>
      <c r="Q38" s="31"/>
      <c r="R38" s="151"/>
      <c r="S38" s="154"/>
      <c r="AA38" s="182" t="s">
        <v>17</v>
      </c>
      <c r="AB38" s="183"/>
      <c r="AC38" s="31"/>
      <c r="AD38" s="31"/>
      <c r="AE38" s="32">
        <v>0.16822429906542055</v>
      </c>
      <c r="AF38" s="31">
        <v>0.3644859813084112</v>
      </c>
      <c r="AG38" s="31">
        <v>0.46728971962616822</v>
      </c>
      <c r="AH38" s="31">
        <v>1</v>
      </c>
      <c r="AI38" s="163"/>
      <c r="AJ38" s="31"/>
      <c r="AK38" s="151"/>
      <c r="AL38" s="154"/>
      <c r="AP38" s="7"/>
      <c r="AQ38" s="7"/>
      <c r="AR38" s="7"/>
      <c r="AS38" s="7"/>
      <c r="AT38" s="7"/>
      <c r="AU38" s="7"/>
      <c r="AV38" s="7"/>
      <c r="AW38" s="7"/>
      <c r="AX38" s="7"/>
      <c r="AY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H38" s="1" t="s">
        <v>24</v>
      </c>
      <c r="CI38" s="1" t="s">
        <v>22</v>
      </c>
      <c r="CJ38" s="1" t="s">
        <v>23</v>
      </c>
    </row>
    <row r="39" spans="2:90" x14ac:dyDescent="0.35">
      <c r="B39" s="12">
        <v>1</v>
      </c>
      <c r="C39" s="33" t="s">
        <v>25</v>
      </c>
      <c r="D39" s="34"/>
      <c r="E39" s="34"/>
      <c r="F39" s="34"/>
      <c r="G39" s="35"/>
      <c r="H39" s="4">
        <f>H13*1.1</f>
        <v>3845.6000000000004</v>
      </c>
      <c r="I39" s="71">
        <f>H39/$H$54</f>
        <v>6.3436762837960445E-2</v>
      </c>
      <c r="J39" s="37"/>
      <c r="K39" s="72"/>
      <c r="L39" s="127">
        <f t="shared" ref="L39:O53" si="64">IF(L$37="EV",$I$31*($H$54/$C$33)*$A$1*L$38*$I39,IF(L$37="PHEV",$I$32*($H$54/$C$33)*$A$1*L$38*$I39))</f>
        <v>1.2425030663862595</v>
      </c>
      <c r="M39" s="127">
        <f t="shared" si="64"/>
        <v>2.6920899771702289</v>
      </c>
      <c r="N39" s="128">
        <f t="shared" si="64"/>
        <v>3.4513974066284989</v>
      </c>
      <c r="O39" s="155">
        <f t="shared" si="64"/>
        <v>14.772069532609908</v>
      </c>
      <c r="P39" s="74"/>
      <c r="Q39" s="108"/>
      <c r="R39" s="108"/>
      <c r="S39" s="158"/>
      <c r="U39" s="12">
        <v>1</v>
      </c>
      <c r="V39" s="99" t="str">
        <f t="shared" ref="V39:V53" si="65">C39</f>
        <v>Mahalle 1</v>
      </c>
      <c r="W39" s="97"/>
      <c r="X39" s="34"/>
      <c r="Y39" s="34"/>
      <c r="Z39" s="35"/>
      <c r="AA39" s="4">
        <f t="shared" ref="AA39:AA53" si="66">H39</f>
        <v>3845.6000000000004</v>
      </c>
      <c r="AB39" s="36">
        <f t="shared" ref="AB39:AB53" si="67">I39</f>
        <v>6.3436762837960445E-2</v>
      </c>
      <c r="AC39" s="41"/>
      <c r="AD39" s="75"/>
      <c r="AE39" s="75">
        <f t="shared" ref="AE39:AH39" si="68">ROUND(L39,0)</f>
        <v>1</v>
      </c>
      <c r="AF39" s="42">
        <f t="shared" si="68"/>
        <v>3</v>
      </c>
      <c r="AG39" s="42">
        <f t="shared" si="68"/>
        <v>3</v>
      </c>
      <c r="AH39" s="43">
        <f t="shared" si="68"/>
        <v>15</v>
      </c>
      <c r="AI39" s="44"/>
      <c r="AJ39" s="115"/>
      <c r="AK39" s="159"/>
      <c r="AL39" s="160"/>
      <c r="AP39" s="7"/>
      <c r="AQ39" s="7"/>
      <c r="AR39" s="7"/>
      <c r="AS39" s="7"/>
      <c r="AT39" s="7">
        <f t="shared" ref="AT39:AT53" si="69">AE39*$AO$5</f>
        <v>1</v>
      </c>
      <c r="AU39" s="7">
        <f t="shared" ref="AU39:AU53" si="70">AE39*$AO$6</f>
        <v>0</v>
      </c>
      <c r="AV39" s="7">
        <f>AF39*$AO$5</f>
        <v>3</v>
      </c>
      <c r="AW39" s="7">
        <f>AF39*$AO$6</f>
        <v>0</v>
      </c>
      <c r="AX39" s="7">
        <f>AG39*$AO$5</f>
        <v>3</v>
      </c>
      <c r="AY39" s="7">
        <f>AG39*$AO$6</f>
        <v>0</v>
      </c>
      <c r="AZ39" s="1">
        <f t="shared" ref="AZ39:AZ53" si="71">AH39*$BA$5</f>
        <v>12</v>
      </c>
      <c r="BA39" s="1">
        <f t="shared" ref="BA39:BA53" si="72">AH39*$BA$6</f>
        <v>3</v>
      </c>
      <c r="BM39" s="7"/>
      <c r="BN39" s="7"/>
      <c r="BO39" s="7"/>
      <c r="BP39" s="7"/>
      <c r="BQ39" s="7">
        <f t="shared" ref="BQ39:BQ53" si="73">ROUND(AT39,0)</f>
        <v>1</v>
      </c>
      <c r="BR39" s="7">
        <f t="shared" ref="BR39:BR53" si="74">ROUND(AU39,0)</f>
        <v>0</v>
      </c>
      <c r="BS39" s="7">
        <f t="shared" ref="BS39:BS53" si="75">ROUND(AV39,0)</f>
        <v>3</v>
      </c>
      <c r="BT39" s="7">
        <f t="shared" ref="BT39:BT53" si="76">ROUND(AW39,0)</f>
        <v>0</v>
      </c>
      <c r="BU39" s="7">
        <f t="shared" ref="BU39:BU53" si="77">ROUND(AX39,0)</f>
        <v>3</v>
      </c>
      <c r="BV39" s="7">
        <f t="shared" ref="BV39:BV53" si="78">ROUND(AY39,0)</f>
        <v>0</v>
      </c>
      <c r="BW39" s="7">
        <f t="shared" ref="BW39:BW53" si="79">ROUND(AZ39,0)</f>
        <v>12</v>
      </c>
      <c r="BX39" s="7">
        <f t="shared" ref="BX39:BX53" si="80">ROUND(BA39,0)</f>
        <v>3</v>
      </c>
      <c r="BY39" s="7"/>
      <c r="BZ39" s="7"/>
      <c r="CA39" s="7"/>
      <c r="CB39" s="7"/>
      <c r="CC39" s="7"/>
      <c r="CD39" s="7"/>
      <c r="CE39" s="7"/>
      <c r="CF39" s="7"/>
      <c r="CH39" s="1">
        <v>1</v>
      </c>
      <c r="CI39" s="11">
        <f t="shared" ref="CI39" si="81">SUM($BQ$12*BQ39,$BS$12*BS39,$BU$12*BU39,$BW$12*BW39)</f>
        <v>41.977837837837839</v>
      </c>
      <c r="CJ39" s="11">
        <f t="shared" ref="CJ39" si="82">SUM($BR$12*BR39,$BT$12*BT39,$BV$12*BV39,$BX$12*BX39)</f>
        <v>1.83</v>
      </c>
      <c r="CL39" s="1" t="str">
        <f>"["&amp;ROUND(CI39,2)&amp;", "&amp;ROUND(CJ39,2)&amp;"]"</f>
        <v>[41.98, 1.83]</v>
      </c>
    </row>
    <row r="40" spans="2:90" x14ac:dyDescent="0.35">
      <c r="B40" s="13">
        <v>2</v>
      </c>
      <c r="C40" s="45" t="s">
        <v>26</v>
      </c>
      <c r="D40" s="46"/>
      <c r="E40" s="46"/>
      <c r="F40" s="46"/>
      <c r="G40" s="47"/>
      <c r="H40" s="2">
        <f t="shared" ref="H40:H53" si="83">H14*1.1</f>
        <v>3410.0000000000005</v>
      </c>
      <c r="I40" s="76">
        <f t="shared" ref="I40:I53" si="84">H40/$H$54</f>
        <v>5.6251134095445472E-2</v>
      </c>
      <c r="J40" s="77"/>
      <c r="K40" s="78"/>
      <c r="L40" s="123">
        <f t="shared" si="64"/>
        <v>1.1017618723676788</v>
      </c>
      <c r="M40" s="123">
        <f t="shared" si="64"/>
        <v>2.3871507234633036</v>
      </c>
      <c r="N40" s="79">
        <f t="shared" si="64"/>
        <v>3.0604496454657739</v>
      </c>
      <c r="O40" s="156">
        <f t="shared" si="64"/>
        <v>13.09880307525478</v>
      </c>
      <c r="P40" s="81"/>
      <c r="Q40" s="109"/>
      <c r="R40" s="109"/>
      <c r="S40" s="82"/>
      <c r="U40" s="13">
        <v>2</v>
      </c>
      <c r="V40" s="100" t="str">
        <f t="shared" si="65"/>
        <v>Mahalle 2</v>
      </c>
      <c r="W40" s="98"/>
      <c r="X40" s="46"/>
      <c r="Y40" s="46"/>
      <c r="Z40" s="47"/>
      <c r="AA40" s="2">
        <f t="shared" si="66"/>
        <v>3410.0000000000005</v>
      </c>
      <c r="AB40" s="48">
        <f t="shared" si="67"/>
        <v>5.6251134095445472E-2</v>
      </c>
      <c r="AC40" s="83"/>
      <c r="AD40" s="84"/>
      <c r="AE40" s="84">
        <f t="shared" ref="AE40:AE53" si="85">ROUND(L40,0)</f>
        <v>1</v>
      </c>
      <c r="AF40" s="54">
        <f t="shared" ref="AF40:AF53" si="86">ROUND(M40,0)</f>
        <v>2</v>
      </c>
      <c r="AG40" s="54">
        <f t="shared" ref="AG40:AG53" si="87">ROUND(N40,0)</f>
        <v>3</v>
      </c>
      <c r="AH40" s="55">
        <f t="shared" ref="AH40:AH53" si="88">ROUND(O40,0)</f>
        <v>13</v>
      </c>
      <c r="AI40" s="56"/>
      <c r="AJ40" s="114"/>
      <c r="AK40" s="161"/>
      <c r="AL40" s="85"/>
      <c r="AP40" s="7"/>
      <c r="AQ40" s="7"/>
      <c r="AR40" s="7"/>
      <c r="AS40" s="7"/>
      <c r="AT40" s="7">
        <f t="shared" si="69"/>
        <v>1</v>
      </c>
      <c r="AU40" s="7">
        <f t="shared" si="70"/>
        <v>0</v>
      </c>
      <c r="AV40" s="7">
        <f t="shared" ref="AV40:AV53" si="89">AF40*$AO$5</f>
        <v>2</v>
      </c>
      <c r="AW40" s="7">
        <f t="shared" ref="AW40:AW53" si="90">AF40*$AO$6</f>
        <v>0</v>
      </c>
      <c r="AX40" s="7">
        <f t="shared" ref="AX40:AX53" si="91">AG40*$AO$5</f>
        <v>3</v>
      </c>
      <c r="AY40" s="7">
        <f t="shared" ref="AY40:AY53" si="92">AG40*$AO$6</f>
        <v>0</v>
      </c>
      <c r="AZ40" s="1">
        <f t="shared" si="71"/>
        <v>10.4</v>
      </c>
      <c r="BA40" s="1">
        <f t="shared" si="72"/>
        <v>2.6</v>
      </c>
      <c r="BM40" s="7"/>
      <c r="BN40" s="7"/>
      <c r="BO40" s="7"/>
      <c r="BP40" s="7"/>
      <c r="BQ40" s="7">
        <f t="shared" si="73"/>
        <v>1</v>
      </c>
      <c r="BR40" s="7">
        <f t="shared" si="74"/>
        <v>0</v>
      </c>
      <c r="BS40" s="7">
        <f t="shared" si="75"/>
        <v>2</v>
      </c>
      <c r="BT40" s="7">
        <f t="shared" si="76"/>
        <v>0</v>
      </c>
      <c r="BU40" s="7">
        <f t="shared" si="77"/>
        <v>3</v>
      </c>
      <c r="BV40" s="7">
        <f t="shared" si="78"/>
        <v>0</v>
      </c>
      <c r="BW40" s="7">
        <f t="shared" si="79"/>
        <v>10</v>
      </c>
      <c r="BX40" s="7">
        <f t="shared" si="80"/>
        <v>3</v>
      </c>
      <c r="BY40" s="7"/>
      <c r="BZ40" s="7"/>
      <c r="CA40" s="7"/>
      <c r="CB40" s="7"/>
      <c r="CC40" s="7"/>
      <c r="CD40" s="7"/>
      <c r="CE40" s="7"/>
      <c r="CF40" s="7"/>
      <c r="CH40" s="1">
        <v>2</v>
      </c>
      <c r="CI40" s="11">
        <f t="shared" ref="CI40:CI53" si="93">SUM($BQ$12*BQ40,$BS$12*BS40,$BU$12*BU40,$BW$12*BW40)</f>
        <v>35.531891891891888</v>
      </c>
      <c r="CJ40" s="11">
        <f t="shared" ref="CJ40:CJ53" si="94">SUM($BR$12*BR40,$BT$12*BT40,$BV$12*BV40,$BX$12*BX40)</f>
        <v>1.83</v>
      </c>
      <c r="CL40" s="1" t="str">
        <f t="shared" ref="CL40:CL53" si="95">"["&amp;ROUND(CI40,2)&amp;", "&amp;ROUND(CJ40,2)&amp;"]"</f>
        <v>[35.53, 1.83]</v>
      </c>
    </row>
    <row r="41" spans="2:90" x14ac:dyDescent="0.35">
      <c r="B41" s="13">
        <v>3</v>
      </c>
      <c r="C41" s="57" t="s">
        <v>27</v>
      </c>
      <c r="D41" s="46"/>
      <c r="E41" s="46"/>
      <c r="F41" s="46"/>
      <c r="G41" s="47"/>
      <c r="H41" s="2">
        <f t="shared" si="83"/>
        <v>3560.7000000000003</v>
      </c>
      <c r="I41" s="76">
        <f t="shared" si="84"/>
        <v>5.8737071311921608E-2</v>
      </c>
      <c r="J41" s="77"/>
      <c r="K41" s="78"/>
      <c r="L41" s="123">
        <f t="shared" si="64"/>
        <v>1.1504526389852179</v>
      </c>
      <c r="M41" s="123">
        <f t="shared" si="64"/>
        <v>2.492647384467972</v>
      </c>
      <c r="N41" s="79">
        <f t="shared" si="64"/>
        <v>3.1957017749589389</v>
      </c>
      <c r="O41" s="156">
        <f t="shared" si="64"/>
        <v>13.677685662774104</v>
      </c>
      <c r="P41" s="81"/>
      <c r="Q41" s="109"/>
      <c r="R41" s="109"/>
      <c r="S41" s="82"/>
      <c r="U41" s="13">
        <v>3</v>
      </c>
      <c r="V41" s="101" t="str">
        <f t="shared" si="65"/>
        <v>Mahalle 3</v>
      </c>
      <c r="W41" s="98"/>
      <c r="X41" s="46"/>
      <c r="Y41" s="46"/>
      <c r="Z41" s="47"/>
      <c r="AA41" s="2">
        <f t="shared" si="66"/>
        <v>3560.7000000000003</v>
      </c>
      <c r="AB41" s="48">
        <f t="shared" si="67"/>
        <v>5.8737071311921608E-2</v>
      </c>
      <c r="AC41" s="83"/>
      <c r="AD41" s="84"/>
      <c r="AE41" s="84">
        <f t="shared" si="85"/>
        <v>1</v>
      </c>
      <c r="AF41" s="54">
        <f t="shared" si="86"/>
        <v>2</v>
      </c>
      <c r="AG41" s="54">
        <f t="shared" si="87"/>
        <v>3</v>
      </c>
      <c r="AH41" s="55">
        <f t="shared" si="88"/>
        <v>14</v>
      </c>
      <c r="AI41" s="56"/>
      <c r="AJ41" s="114"/>
      <c r="AK41" s="161"/>
      <c r="AL41" s="85"/>
      <c r="AP41" s="7"/>
      <c r="AQ41" s="7"/>
      <c r="AR41" s="7"/>
      <c r="AS41" s="7"/>
      <c r="AT41" s="7">
        <f t="shared" si="69"/>
        <v>1</v>
      </c>
      <c r="AU41" s="7">
        <f t="shared" si="70"/>
        <v>0</v>
      </c>
      <c r="AV41" s="7">
        <f t="shared" si="89"/>
        <v>2</v>
      </c>
      <c r="AW41" s="7">
        <f t="shared" si="90"/>
        <v>0</v>
      </c>
      <c r="AX41" s="7">
        <f t="shared" si="91"/>
        <v>3</v>
      </c>
      <c r="AY41" s="7">
        <f t="shared" si="92"/>
        <v>0</v>
      </c>
      <c r="AZ41" s="1">
        <f t="shared" si="71"/>
        <v>11.200000000000001</v>
      </c>
      <c r="BA41" s="1">
        <f t="shared" si="72"/>
        <v>2.8000000000000003</v>
      </c>
      <c r="BM41" s="7"/>
      <c r="BN41" s="7"/>
      <c r="BO41" s="7"/>
      <c r="BP41" s="7"/>
      <c r="BQ41" s="7">
        <f t="shared" si="73"/>
        <v>1</v>
      </c>
      <c r="BR41" s="7">
        <f t="shared" si="74"/>
        <v>0</v>
      </c>
      <c r="BS41" s="7">
        <f t="shared" si="75"/>
        <v>2</v>
      </c>
      <c r="BT41" s="7">
        <f t="shared" si="76"/>
        <v>0</v>
      </c>
      <c r="BU41" s="7">
        <f t="shared" si="77"/>
        <v>3</v>
      </c>
      <c r="BV41" s="7">
        <f t="shared" si="78"/>
        <v>0</v>
      </c>
      <c r="BW41" s="7">
        <f t="shared" si="79"/>
        <v>11</v>
      </c>
      <c r="BX41" s="7">
        <f t="shared" si="80"/>
        <v>3</v>
      </c>
      <c r="BY41" s="7"/>
      <c r="BZ41" s="7"/>
      <c r="CA41" s="7"/>
      <c r="CB41" s="7"/>
      <c r="CC41" s="7"/>
      <c r="CD41" s="7"/>
      <c r="CE41" s="7"/>
      <c r="CF41" s="7"/>
      <c r="CH41" s="1">
        <v>3</v>
      </c>
      <c r="CI41" s="11">
        <f t="shared" si="93"/>
        <v>38.281891891891888</v>
      </c>
      <c r="CJ41" s="11">
        <f t="shared" si="94"/>
        <v>1.83</v>
      </c>
      <c r="CL41" s="1" t="str">
        <f t="shared" si="95"/>
        <v>[38.28, 1.83]</v>
      </c>
    </row>
    <row r="42" spans="2:90" x14ac:dyDescent="0.35">
      <c r="B42" s="13">
        <v>4</v>
      </c>
      <c r="C42" s="57" t="s">
        <v>28</v>
      </c>
      <c r="D42" s="46"/>
      <c r="E42" s="46"/>
      <c r="F42" s="46"/>
      <c r="G42" s="47"/>
      <c r="H42" s="2">
        <f t="shared" si="83"/>
        <v>4637.6000000000004</v>
      </c>
      <c r="I42" s="76">
        <f t="shared" si="84"/>
        <v>7.6501542369805844E-2</v>
      </c>
      <c r="J42" s="77"/>
      <c r="K42" s="78"/>
      <c r="L42" s="123">
        <f t="shared" si="64"/>
        <v>1.498396146420043</v>
      </c>
      <c r="M42" s="123">
        <f t="shared" si="64"/>
        <v>3.2465249839100929</v>
      </c>
      <c r="N42" s="79">
        <f t="shared" si="64"/>
        <v>4.1622115178334527</v>
      </c>
      <c r="O42" s="156">
        <f t="shared" si="64"/>
        <v>17.814372182346503</v>
      </c>
      <c r="P42" s="81"/>
      <c r="Q42" s="109"/>
      <c r="R42" s="109"/>
      <c r="S42" s="82"/>
      <c r="U42" s="13">
        <v>4</v>
      </c>
      <c r="V42" s="101" t="str">
        <f t="shared" si="65"/>
        <v>Mahalle 4</v>
      </c>
      <c r="W42" s="98"/>
      <c r="X42" s="46"/>
      <c r="Y42" s="46"/>
      <c r="Z42" s="47"/>
      <c r="AA42" s="2">
        <f t="shared" si="66"/>
        <v>4637.6000000000004</v>
      </c>
      <c r="AB42" s="48">
        <f t="shared" si="67"/>
        <v>7.6501542369805844E-2</v>
      </c>
      <c r="AC42" s="83"/>
      <c r="AD42" s="84"/>
      <c r="AE42" s="84">
        <f t="shared" si="85"/>
        <v>1</v>
      </c>
      <c r="AF42" s="54">
        <f t="shared" si="86"/>
        <v>3</v>
      </c>
      <c r="AG42" s="54">
        <f t="shared" si="87"/>
        <v>4</v>
      </c>
      <c r="AH42" s="55">
        <f t="shared" si="88"/>
        <v>18</v>
      </c>
      <c r="AI42" s="56"/>
      <c r="AJ42" s="114"/>
      <c r="AK42" s="161"/>
      <c r="AL42" s="85"/>
      <c r="AP42" s="7"/>
      <c r="AQ42" s="7"/>
      <c r="AR42" s="7"/>
      <c r="AS42" s="7"/>
      <c r="AT42" s="7">
        <f t="shared" si="69"/>
        <v>1</v>
      </c>
      <c r="AU42" s="7">
        <f t="shared" si="70"/>
        <v>0</v>
      </c>
      <c r="AV42" s="7">
        <f t="shared" si="89"/>
        <v>3</v>
      </c>
      <c r="AW42" s="7">
        <f t="shared" si="90"/>
        <v>0</v>
      </c>
      <c r="AX42" s="7">
        <f t="shared" si="91"/>
        <v>4</v>
      </c>
      <c r="AY42" s="7">
        <f t="shared" si="92"/>
        <v>0</v>
      </c>
      <c r="AZ42" s="1">
        <f t="shared" si="71"/>
        <v>14.4</v>
      </c>
      <c r="BA42" s="1">
        <f t="shared" si="72"/>
        <v>3.6</v>
      </c>
      <c r="BM42" s="7"/>
      <c r="BN42" s="7"/>
      <c r="BO42" s="7"/>
      <c r="BP42" s="7"/>
      <c r="BQ42" s="7">
        <f t="shared" si="73"/>
        <v>1</v>
      </c>
      <c r="BR42" s="7">
        <f t="shared" si="74"/>
        <v>0</v>
      </c>
      <c r="BS42" s="7">
        <f t="shared" si="75"/>
        <v>3</v>
      </c>
      <c r="BT42" s="7">
        <f t="shared" si="76"/>
        <v>0</v>
      </c>
      <c r="BU42" s="7">
        <f t="shared" si="77"/>
        <v>4</v>
      </c>
      <c r="BV42" s="7">
        <f t="shared" si="78"/>
        <v>0</v>
      </c>
      <c r="BW42" s="7">
        <f t="shared" si="79"/>
        <v>14</v>
      </c>
      <c r="BX42" s="7">
        <f t="shared" si="80"/>
        <v>4</v>
      </c>
      <c r="BY42" s="7"/>
      <c r="BZ42" s="7"/>
      <c r="CA42" s="7"/>
      <c r="CB42" s="7"/>
      <c r="CC42" s="7"/>
      <c r="CD42" s="7"/>
      <c r="CE42" s="7"/>
      <c r="CF42" s="7"/>
      <c r="CH42" s="1">
        <v>4</v>
      </c>
      <c r="CI42" s="11">
        <f t="shared" si="93"/>
        <v>49.057837837837837</v>
      </c>
      <c r="CJ42" s="11">
        <f t="shared" si="94"/>
        <v>2.44</v>
      </c>
      <c r="CL42" s="1" t="str">
        <f t="shared" si="95"/>
        <v>[49.06, 2.44]</v>
      </c>
    </row>
    <row r="43" spans="2:90" x14ac:dyDescent="0.35">
      <c r="B43" s="13">
        <v>5</v>
      </c>
      <c r="C43" s="45" t="s">
        <v>29</v>
      </c>
      <c r="D43" s="46"/>
      <c r="E43" s="46"/>
      <c r="F43" s="46"/>
      <c r="G43" s="47"/>
      <c r="H43" s="2">
        <f t="shared" si="83"/>
        <v>3646.5000000000005</v>
      </c>
      <c r="I43" s="76">
        <f t="shared" si="84"/>
        <v>6.0152422427871527E-2</v>
      </c>
      <c r="J43" s="77"/>
      <c r="K43" s="78"/>
      <c r="L43" s="123">
        <f t="shared" si="64"/>
        <v>1.1781743893222112</v>
      </c>
      <c r="M43" s="123">
        <f t="shared" si="64"/>
        <v>2.5527111768647908</v>
      </c>
      <c r="N43" s="79">
        <f t="shared" si="64"/>
        <v>3.2727066370061419</v>
      </c>
      <c r="O43" s="156">
        <f t="shared" si="64"/>
        <v>14.007268449828903</v>
      </c>
      <c r="P43" s="81"/>
      <c r="Q43" s="109"/>
      <c r="R43" s="109"/>
      <c r="S43" s="82"/>
      <c r="U43" s="13">
        <v>5</v>
      </c>
      <c r="V43" s="100" t="str">
        <f t="shared" si="65"/>
        <v>Mahalle 5</v>
      </c>
      <c r="W43" s="98"/>
      <c r="X43" s="46"/>
      <c r="Y43" s="46"/>
      <c r="Z43" s="47"/>
      <c r="AA43" s="2">
        <f t="shared" si="66"/>
        <v>3646.5000000000005</v>
      </c>
      <c r="AB43" s="48">
        <f t="shared" si="67"/>
        <v>6.0152422427871527E-2</v>
      </c>
      <c r="AC43" s="83"/>
      <c r="AD43" s="84"/>
      <c r="AE43" s="84">
        <f t="shared" si="85"/>
        <v>1</v>
      </c>
      <c r="AF43" s="54">
        <f t="shared" si="86"/>
        <v>3</v>
      </c>
      <c r="AG43" s="54">
        <f t="shared" si="87"/>
        <v>3</v>
      </c>
      <c r="AH43" s="55">
        <f t="shared" si="88"/>
        <v>14</v>
      </c>
      <c r="AI43" s="56"/>
      <c r="AJ43" s="114"/>
      <c r="AK43" s="161"/>
      <c r="AL43" s="85"/>
      <c r="AP43" s="7"/>
      <c r="AQ43" s="7"/>
      <c r="AR43" s="7"/>
      <c r="AS43" s="7"/>
      <c r="AT43" s="7">
        <f t="shared" si="69"/>
        <v>1</v>
      </c>
      <c r="AU43" s="7">
        <f t="shared" si="70"/>
        <v>0</v>
      </c>
      <c r="AV43" s="7">
        <f t="shared" si="89"/>
        <v>3</v>
      </c>
      <c r="AW43" s="7">
        <f t="shared" si="90"/>
        <v>0</v>
      </c>
      <c r="AX43" s="7">
        <f t="shared" si="91"/>
        <v>3</v>
      </c>
      <c r="AY43" s="7">
        <f t="shared" si="92"/>
        <v>0</v>
      </c>
      <c r="AZ43" s="1">
        <f t="shared" si="71"/>
        <v>11.200000000000001</v>
      </c>
      <c r="BA43" s="1">
        <f t="shared" si="72"/>
        <v>2.8000000000000003</v>
      </c>
      <c r="BM43" s="7"/>
      <c r="BN43" s="7"/>
      <c r="BO43" s="7"/>
      <c r="BP43" s="7"/>
      <c r="BQ43" s="7">
        <f t="shared" si="73"/>
        <v>1</v>
      </c>
      <c r="BR43" s="7">
        <f t="shared" si="74"/>
        <v>0</v>
      </c>
      <c r="BS43" s="7">
        <f t="shared" si="75"/>
        <v>3</v>
      </c>
      <c r="BT43" s="7">
        <f t="shared" si="76"/>
        <v>0</v>
      </c>
      <c r="BU43" s="7">
        <f t="shared" si="77"/>
        <v>3</v>
      </c>
      <c r="BV43" s="7">
        <f t="shared" si="78"/>
        <v>0</v>
      </c>
      <c r="BW43" s="7">
        <f t="shared" si="79"/>
        <v>11</v>
      </c>
      <c r="BX43" s="7">
        <f t="shared" si="80"/>
        <v>3</v>
      </c>
      <c r="BY43" s="7"/>
      <c r="BZ43" s="7"/>
      <c r="CA43" s="7"/>
      <c r="CB43" s="7"/>
      <c r="CC43" s="7"/>
      <c r="CD43" s="7"/>
      <c r="CE43" s="7"/>
      <c r="CF43" s="7"/>
      <c r="CH43" s="1">
        <v>5</v>
      </c>
      <c r="CI43" s="11">
        <f t="shared" si="93"/>
        <v>39.227837837837839</v>
      </c>
      <c r="CJ43" s="11">
        <f t="shared" si="94"/>
        <v>1.83</v>
      </c>
      <c r="CL43" s="1" t="str">
        <f t="shared" si="95"/>
        <v>[39.23, 1.83]</v>
      </c>
    </row>
    <row r="44" spans="2:90" x14ac:dyDescent="0.35">
      <c r="B44" s="13">
        <v>6</v>
      </c>
      <c r="C44" s="57" t="s">
        <v>30</v>
      </c>
      <c r="D44" s="46"/>
      <c r="E44" s="46"/>
      <c r="F44" s="46"/>
      <c r="G44" s="47"/>
      <c r="H44" s="2">
        <f t="shared" si="83"/>
        <v>4450.6000000000004</v>
      </c>
      <c r="I44" s="76">
        <f t="shared" si="84"/>
        <v>7.3416802758120125E-2</v>
      </c>
      <c r="J44" s="77"/>
      <c r="K44" s="78"/>
      <c r="L44" s="123">
        <f t="shared" si="64"/>
        <v>1.437976946967622</v>
      </c>
      <c r="M44" s="123">
        <f t="shared" si="64"/>
        <v>3.1156167184298473</v>
      </c>
      <c r="N44" s="79">
        <f t="shared" si="64"/>
        <v>3.9943804082433942</v>
      </c>
      <c r="O44" s="156">
        <f t="shared" si="64"/>
        <v>17.096050723380916</v>
      </c>
      <c r="P44" s="81"/>
      <c r="Q44" s="109"/>
      <c r="R44" s="109"/>
      <c r="S44" s="82"/>
      <c r="U44" s="13">
        <v>6</v>
      </c>
      <c r="V44" s="101" t="str">
        <f t="shared" si="65"/>
        <v>Mahalle 6</v>
      </c>
      <c r="W44" s="98"/>
      <c r="X44" s="46"/>
      <c r="Y44" s="46"/>
      <c r="Z44" s="47"/>
      <c r="AA44" s="2">
        <f t="shared" si="66"/>
        <v>4450.6000000000004</v>
      </c>
      <c r="AB44" s="48">
        <f t="shared" si="67"/>
        <v>7.3416802758120125E-2</v>
      </c>
      <c r="AC44" s="83"/>
      <c r="AD44" s="84"/>
      <c r="AE44" s="84">
        <f t="shared" si="85"/>
        <v>1</v>
      </c>
      <c r="AF44" s="54">
        <f t="shared" si="86"/>
        <v>3</v>
      </c>
      <c r="AG44" s="54">
        <f t="shared" si="87"/>
        <v>4</v>
      </c>
      <c r="AH44" s="55">
        <f t="shared" si="88"/>
        <v>17</v>
      </c>
      <c r="AI44" s="56"/>
      <c r="AJ44" s="114"/>
      <c r="AK44" s="161"/>
      <c r="AL44" s="85"/>
      <c r="AP44" s="7"/>
      <c r="AQ44" s="7"/>
      <c r="AR44" s="7"/>
      <c r="AS44" s="7"/>
      <c r="AT44" s="7">
        <f t="shared" si="69"/>
        <v>1</v>
      </c>
      <c r="AU44" s="7">
        <f t="shared" si="70"/>
        <v>0</v>
      </c>
      <c r="AV44" s="7">
        <f t="shared" si="89"/>
        <v>3</v>
      </c>
      <c r="AW44" s="7">
        <f t="shared" si="90"/>
        <v>0</v>
      </c>
      <c r="AX44" s="7">
        <f t="shared" si="91"/>
        <v>4</v>
      </c>
      <c r="AY44" s="7">
        <f t="shared" si="92"/>
        <v>0</v>
      </c>
      <c r="AZ44" s="1">
        <f t="shared" si="71"/>
        <v>13.600000000000001</v>
      </c>
      <c r="BA44" s="1">
        <f t="shared" si="72"/>
        <v>3.4000000000000004</v>
      </c>
      <c r="BM44" s="7"/>
      <c r="BN44" s="7"/>
      <c r="BO44" s="7"/>
      <c r="BP44" s="7"/>
      <c r="BQ44" s="7">
        <f t="shared" si="73"/>
        <v>1</v>
      </c>
      <c r="BR44" s="7">
        <f t="shared" si="74"/>
        <v>0</v>
      </c>
      <c r="BS44" s="7">
        <f t="shared" si="75"/>
        <v>3</v>
      </c>
      <c r="BT44" s="7">
        <f t="shared" si="76"/>
        <v>0</v>
      </c>
      <c r="BU44" s="7">
        <f t="shared" si="77"/>
        <v>4</v>
      </c>
      <c r="BV44" s="7">
        <f t="shared" si="78"/>
        <v>0</v>
      </c>
      <c r="BW44" s="7">
        <f t="shared" si="79"/>
        <v>14</v>
      </c>
      <c r="BX44" s="7">
        <f t="shared" si="80"/>
        <v>3</v>
      </c>
      <c r="BY44" s="7"/>
      <c r="BZ44" s="7"/>
      <c r="CA44" s="7"/>
      <c r="CB44" s="7"/>
      <c r="CC44" s="7"/>
      <c r="CD44" s="7"/>
      <c r="CE44" s="7"/>
      <c r="CF44" s="7"/>
      <c r="CH44" s="1">
        <v>6</v>
      </c>
      <c r="CI44" s="11">
        <f t="shared" si="93"/>
        <v>49.057837837837837</v>
      </c>
      <c r="CJ44" s="11">
        <f t="shared" si="94"/>
        <v>1.83</v>
      </c>
      <c r="CL44" s="1" t="str">
        <f t="shared" si="95"/>
        <v>[49.06, 1.83]</v>
      </c>
    </row>
    <row r="45" spans="2:90" x14ac:dyDescent="0.35">
      <c r="B45" s="13">
        <v>7</v>
      </c>
      <c r="C45" s="45" t="s">
        <v>31</v>
      </c>
      <c r="D45" s="46"/>
      <c r="E45" s="46"/>
      <c r="F45" s="46"/>
      <c r="G45" s="47"/>
      <c r="H45" s="2">
        <f t="shared" si="83"/>
        <v>3579.4</v>
      </c>
      <c r="I45" s="76">
        <f t="shared" si="84"/>
        <v>5.904554527309018E-2</v>
      </c>
      <c r="J45" s="77"/>
      <c r="K45" s="78"/>
      <c r="L45" s="123">
        <f t="shared" si="64"/>
        <v>1.15649455893046</v>
      </c>
      <c r="M45" s="123">
        <f t="shared" si="64"/>
        <v>2.5057382110159967</v>
      </c>
      <c r="N45" s="79">
        <f t="shared" si="64"/>
        <v>3.2124848859179447</v>
      </c>
      <c r="O45" s="156">
        <f t="shared" si="64"/>
        <v>13.749517808670662</v>
      </c>
      <c r="P45" s="81"/>
      <c r="Q45" s="109"/>
      <c r="R45" s="109"/>
      <c r="S45" s="82"/>
      <c r="U45" s="13">
        <v>7</v>
      </c>
      <c r="V45" s="100" t="str">
        <f t="shared" si="65"/>
        <v>Mahalle 7</v>
      </c>
      <c r="W45" s="98"/>
      <c r="X45" s="46"/>
      <c r="Y45" s="46"/>
      <c r="Z45" s="47"/>
      <c r="AA45" s="2">
        <f t="shared" si="66"/>
        <v>3579.4</v>
      </c>
      <c r="AB45" s="48">
        <f t="shared" si="67"/>
        <v>5.904554527309018E-2</v>
      </c>
      <c r="AC45" s="83"/>
      <c r="AD45" s="84"/>
      <c r="AE45" s="84">
        <f t="shared" si="85"/>
        <v>1</v>
      </c>
      <c r="AF45" s="54">
        <f t="shared" si="86"/>
        <v>3</v>
      </c>
      <c r="AG45" s="54">
        <f t="shared" si="87"/>
        <v>3</v>
      </c>
      <c r="AH45" s="55">
        <f t="shared" si="88"/>
        <v>14</v>
      </c>
      <c r="AI45" s="56"/>
      <c r="AJ45" s="114"/>
      <c r="AK45" s="161"/>
      <c r="AL45" s="85"/>
      <c r="AP45" s="7"/>
      <c r="AQ45" s="7"/>
      <c r="AR45" s="7"/>
      <c r="AS45" s="7"/>
      <c r="AT45" s="7">
        <f t="shared" si="69"/>
        <v>1</v>
      </c>
      <c r="AU45" s="7">
        <f t="shared" si="70"/>
        <v>0</v>
      </c>
      <c r="AV45" s="7">
        <f t="shared" si="89"/>
        <v>3</v>
      </c>
      <c r="AW45" s="7">
        <f t="shared" si="90"/>
        <v>0</v>
      </c>
      <c r="AX45" s="7">
        <f t="shared" si="91"/>
        <v>3</v>
      </c>
      <c r="AY45" s="7">
        <f t="shared" si="92"/>
        <v>0</v>
      </c>
      <c r="AZ45" s="1">
        <f t="shared" si="71"/>
        <v>11.200000000000001</v>
      </c>
      <c r="BA45" s="1">
        <f t="shared" si="72"/>
        <v>2.8000000000000003</v>
      </c>
      <c r="BM45" s="7"/>
      <c r="BN45" s="7"/>
      <c r="BO45" s="7"/>
      <c r="BP45" s="7"/>
      <c r="BQ45" s="7">
        <f t="shared" si="73"/>
        <v>1</v>
      </c>
      <c r="BR45" s="7">
        <f t="shared" si="74"/>
        <v>0</v>
      </c>
      <c r="BS45" s="7">
        <f t="shared" si="75"/>
        <v>3</v>
      </c>
      <c r="BT45" s="7">
        <f t="shared" si="76"/>
        <v>0</v>
      </c>
      <c r="BU45" s="7">
        <f t="shared" si="77"/>
        <v>3</v>
      </c>
      <c r="BV45" s="7">
        <f t="shared" si="78"/>
        <v>0</v>
      </c>
      <c r="BW45" s="7">
        <f t="shared" si="79"/>
        <v>11</v>
      </c>
      <c r="BX45" s="7">
        <f t="shared" si="80"/>
        <v>3</v>
      </c>
      <c r="BY45" s="7"/>
      <c r="BZ45" s="7"/>
      <c r="CA45" s="7"/>
      <c r="CB45" s="7"/>
      <c r="CC45" s="7"/>
      <c r="CD45" s="7"/>
      <c r="CE45" s="7"/>
      <c r="CF45" s="7"/>
      <c r="CH45" s="1">
        <v>7</v>
      </c>
      <c r="CI45" s="11">
        <f t="shared" si="93"/>
        <v>39.227837837837839</v>
      </c>
      <c r="CJ45" s="11">
        <f t="shared" si="94"/>
        <v>1.83</v>
      </c>
      <c r="CL45" s="1" t="str">
        <f t="shared" si="95"/>
        <v>[39.23, 1.83]</v>
      </c>
    </row>
    <row r="46" spans="2:90" x14ac:dyDescent="0.35">
      <c r="B46" s="13">
        <v>8</v>
      </c>
      <c r="C46" s="57" t="s">
        <v>32</v>
      </c>
      <c r="D46" s="46"/>
      <c r="E46" s="46"/>
      <c r="F46" s="46"/>
      <c r="G46" s="47"/>
      <c r="H46" s="2">
        <f t="shared" si="83"/>
        <v>4692.6000000000004</v>
      </c>
      <c r="I46" s="76">
        <f t="shared" si="84"/>
        <v>7.7408818726183992E-2</v>
      </c>
      <c r="J46" s="77"/>
      <c r="K46" s="78"/>
      <c r="L46" s="123">
        <f t="shared" si="64"/>
        <v>1.5161664992001669</v>
      </c>
      <c r="M46" s="123">
        <f t="shared" si="64"/>
        <v>3.2850274149336944</v>
      </c>
      <c r="N46" s="79">
        <f t="shared" si="64"/>
        <v>4.2115736088893518</v>
      </c>
      <c r="O46" s="156">
        <f t="shared" si="64"/>
        <v>18.02564319968932</v>
      </c>
      <c r="P46" s="81"/>
      <c r="Q46" s="109"/>
      <c r="R46" s="109"/>
      <c r="S46" s="82"/>
      <c r="U46" s="13">
        <v>8</v>
      </c>
      <c r="V46" s="101" t="str">
        <f t="shared" si="65"/>
        <v>Mahalle 8</v>
      </c>
      <c r="W46" s="98"/>
      <c r="X46" s="46"/>
      <c r="Y46" s="46"/>
      <c r="Z46" s="47"/>
      <c r="AA46" s="2">
        <f t="shared" si="66"/>
        <v>4692.6000000000004</v>
      </c>
      <c r="AB46" s="48">
        <f t="shared" si="67"/>
        <v>7.7408818726183992E-2</v>
      </c>
      <c r="AC46" s="83"/>
      <c r="AD46" s="84"/>
      <c r="AE46" s="84">
        <f t="shared" si="85"/>
        <v>2</v>
      </c>
      <c r="AF46" s="54">
        <f t="shared" si="86"/>
        <v>3</v>
      </c>
      <c r="AG46" s="54">
        <f t="shared" si="87"/>
        <v>4</v>
      </c>
      <c r="AH46" s="55">
        <f t="shared" si="88"/>
        <v>18</v>
      </c>
      <c r="AI46" s="56"/>
      <c r="AJ46" s="114"/>
      <c r="AK46" s="161"/>
      <c r="AL46" s="85"/>
      <c r="AP46" s="7"/>
      <c r="AQ46" s="7"/>
      <c r="AR46" s="7"/>
      <c r="AS46" s="7"/>
      <c r="AT46" s="7">
        <f t="shared" si="69"/>
        <v>2</v>
      </c>
      <c r="AU46" s="7">
        <f t="shared" si="70"/>
        <v>0</v>
      </c>
      <c r="AV46" s="7">
        <f t="shared" si="89"/>
        <v>3</v>
      </c>
      <c r="AW46" s="7">
        <f t="shared" si="90"/>
        <v>0</v>
      </c>
      <c r="AX46" s="7">
        <f t="shared" si="91"/>
        <v>4</v>
      </c>
      <c r="AY46" s="7">
        <f t="shared" si="92"/>
        <v>0</v>
      </c>
      <c r="AZ46" s="1">
        <f t="shared" si="71"/>
        <v>14.4</v>
      </c>
      <c r="BA46" s="1">
        <f t="shared" si="72"/>
        <v>3.6</v>
      </c>
      <c r="BM46" s="7"/>
      <c r="BN46" s="7"/>
      <c r="BO46" s="7"/>
      <c r="BP46" s="7"/>
      <c r="BQ46" s="7">
        <f t="shared" si="73"/>
        <v>2</v>
      </c>
      <c r="BR46" s="7">
        <f t="shared" si="74"/>
        <v>0</v>
      </c>
      <c r="BS46" s="7">
        <f t="shared" si="75"/>
        <v>3</v>
      </c>
      <c r="BT46" s="7">
        <f t="shared" si="76"/>
        <v>0</v>
      </c>
      <c r="BU46" s="7">
        <f t="shared" si="77"/>
        <v>4</v>
      </c>
      <c r="BV46" s="7">
        <f t="shared" si="78"/>
        <v>0</v>
      </c>
      <c r="BW46" s="7">
        <f t="shared" si="79"/>
        <v>14</v>
      </c>
      <c r="BX46" s="7">
        <f t="shared" si="80"/>
        <v>4</v>
      </c>
      <c r="BY46" s="7"/>
      <c r="BZ46" s="7"/>
      <c r="CA46" s="7"/>
      <c r="CB46" s="7"/>
      <c r="CC46" s="7"/>
      <c r="CD46" s="7"/>
      <c r="CE46" s="7"/>
      <c r="CF46" s="7"/>
      <c r="CH46" s="1">
        <v>8</v>
      </c>
      <c r="CI46" s="11">
        <f t="shared" si="93"/>
        <v>50.457837837837836</v>
      </c>
      <c r="CJ46" s="11">
        <f t="shared" si="94"/>
        <v>2.44</v>
      </c>
      <c r="CL46" s="1" t="str">
        <f t="shared" si="95"/>
        <v>[50.46, 2.44]</v>
      </c>
    </row>
    <row r="47" spans="2:90" x14ac:dyDescent="0.35">
      <c r="B47" s="13">
        <v>9</v>
      </c>
      <c r="C47" s="45" t="s">
        <v>33</v>
      </c>
      <c r="D47" s="46"/>
      <c r="E47" s="46"/>
      <c r="F47" s="46"/>
      <c r="G47" s="47"/>
      <c r="H47" s="2">
        <f t="shared" si="83"/>
        <v>3448.5000000000005</v>
      </c>
      <c r="I47" s="76">
        <f t="shared" si="84"/>
        <v>5.6886227544910177E-2</v>
      </c>
      <c r="J47" s="77"/>
      <c r="K47" s="78"/>
      <c r="L47" s="123">
        <f t="shared" si="64"/>
        <v>1.1142011193137653</v>
      </c>
      <c r="M47" s="123">
        <f t="shared" si="64"/>
        <v>2.4141024251798249</v>
      </c>
      <c r="N47" s="79">
        <f t="shared" si="64"/>
        <v>3.0950031092049035</v>
      </c>
      <c r="O47" s="156">
        <f t="shared" si="64"/>
        <v>13.246692787394753</v>
      </c>
      <c r="P47" s="81"/>
      <c r="Q47" s="109"/>
      <c r="R47" s="109"/>
      <c r="S47" s="82"/>
      <c r="U47" s="13">
        <v>9</v>
      </c>
      <c r="V47" s="100" t="str">
        <f t="shared" si="65"/>
        <v>Mahalle 9</v>
      </c>
      <c r="W47" s="98"/>
      <c r="X47" s="46"/>
      <c r="Y47" s="46"/>
      <c r="Z47" s="47"/>
      <c r="AA47" s="2">
        <f t="shared" si="66"/>
        <v>3448.5000000000005</v>
      </c>
      <c r="AB47" s="48">
        <f t="shared" si="67"/>
        <v>5.6886227544910177E-2</v>
      </c>
      <c r="AC47" s="83"/>
      <c r="AD47" s="84"/>
      <c r="AE47" s="84">
        <f t="shared" si="85"/>
        <v>1</v>
      </c>
      <c r="AF47" s="54">
        <f t="shared" si="86"/>
        <v>2</v>
      </c>
      <c r="AG47" s="54">
        <f t="shared" si="87"/>
        <v>3</v>
      </c>
      <c r="AH47" s="55">
        <f t="shared" si="88"/>
        <v>13</v>
      </c>
      <c r="AI47" s="56"/>
      <c r="AJ47" s="114"/>
      <c r="AK47" s="161"/>
      <c r="AL47" s="85"/>
      <c r="AP47" s="7"/>
      <c r="AQ47" s="7"/>
      <c r="AR47" s="7"/>
      <c r="AS47" s="7"/>
      <c r="AT47" s="7">
        <f t="shared" si="69"/>
        <v>1</v>
      </c>
      <c r="AU47" s="7">
        <f t="shared" si="70"/>
        <v>0</v>
      </c>
      <c r="AV47" s="7">
        <f t="shared" si="89"/>
        <v>2</v>
      </c>
      <c r="AW47" s="7">
        <f t="shared" si="90"/>
        <v>0</v>
      </c>
      <c r="AX47" s="7">
        <f t="shared" si="91"/>
        <v>3</v>
      </c>
      <c r="AY47" s="7">
        <f t="shared" si="92"/>
        <v>0</v>
      </c>
      <c r="AZ47" s="1">
        <f t="shared" si="71"/>
        <v>10.4</v>
      </c>
      <c r="BA47" s="1">
        <f t="shared" si="72"/>
        <v>2.6</v>
      </c>
      <c r="BM47" s="7"/>
      <c r="BN47" s="7"/>
      <c r="BO47" s="7"/>
      <c r="BP47" s="7"/>
      <c r="BQ47" s="7">
        <f t="shared" si="73"/>
        <v>1</v>
      </c>
      <c r="BR47" s="7">
        <f t="shared" si="74"/>
        <v>0</v>
      </c>
      <c r="BS47" s="7">
        <f t="shared" si="75"/>
        <v>2</v>
      </c>
      <c r="BT47" s="7">
        <f t="shared" si="76"/>
        <v>0</v>
      </c>
      <c r="BU47" s="7">
        <f t="shared" si="77"/>
        <v>3</v>
      </c>
      <c r="BV47" s="7">
        <f t="shared" si="78"/>
        <v>0</v>
      </c>
      <c r="BW47" s="7">
        <f t="shared" si="79"/>
        <v>10</v>
      </c>
      <c r="BX47" s="7">
        <f t="shared" si="80"/>
        <v>3</v>
      </c>
      <c r="BY47" s="7"/>
      <c r="BZ47" s="7"/>
      <c r="CA47" s="7"/>
      <c r="CB47" s="7"/>
      <c r="CC47" s="7"/>
      <c r="CD47" s="7"/>
      <c r="CE47" s="7"/>
      <c r="CF47" s="7"/>
      <c r="CH47" s="1">
        <v>9</v>
      </c>
      <c r="CI47" s="11">
        <f t="shared" si="93"/>
        <v>35.531891891891888</v>
      </c>
      <c r="CJ47" s="11">
        <f t="shared" si="94"/>
        <v>1.83</v>
      </c>
      <c r="CL47" s="1" t="str">
        <f t="shared" si="95"/>
        <v>[35.53, 1.83]</v>
      </c>
    </row>
    <row r="48" spans="2:90" x14ac:dyDescent="0.35">
      <c r="B48" s="13">
        <v>10</v>
      </c>
      <c r="C48" s="57" t="s">
        <v>34</v>
      </c>
      <c r="D48" s="46"/>
      <c r="E48" s="46"/>
      <c r="F48" s="46"/>
      <c r="G48" s="47"/>
      <c r="H48" s="2">
        <f t="shared" si="83"/>
        <v>3521.1000000000004</v>
      </c>
      <c r="I48" s="76">
        <f t="shared" si="84"/>
        <v>5.8083832335329343E-2</v>
      </c>
      <c r="J48" s="77"/>
      <c r="K48" s="78"/>
      <c r="L48" s="123">
        <f t="shared" si="64"/>
        <v>1.1376579849835289</v>
      </c>
      <c r="M48" s="123">
        <f t="shared" si="64"/>
        <v>2.4649256341309793</v>
      </c>
      <c r="N48" s="79">
        <f t="shared" si="64"/>
        <v>3.1601610693986912</v>
      </c>
      <c r="O48" s="156">
        <f t="shared" si="64"/>
        <v>13.525570530287276</v>
      </c>
      <c r="P48" s="81"/>
      <c r="Q48" s="109"/>
      <c r="R48" s="109"/>
      <c r="S48" s="82"/>
      <c r="U48" s="13">
        <v>10</v>
      </c>
      <c r="V48" s="101" t="str">
        <f t="shared" si="65"/>
        <v>Mahalle 10</v>
      </c>
      <c r="W48" s="98"/>
      <c r="X48" s="46"/>
      <c r="Y48" s="46"/>
      <c r="Z48" s="47"/>
      <c r="AA48" s="2">
        <f t="shared" si="66"/>
        <v>3521.1000000000004</v>
      </c>
      <c r="AB48" s="48">
        <f t="shared" si="67"/>
        <v>5.8083832335329343E-2</v>
      </c>
      <c r="AC48" s="83"/>
      <c r="AD48" s="84"/>
      <c r="AE48" s="84">
        <f t="shared" si="85"/>
        <v>1</v>
      </c>
      <c r="AF48" s="54">
        <f t="shared" si="86"/>
        <v>2</v>
      </c>
      <c r="AG48" s="54">
        <f t="shared" si="87"/>
        <v>3</v>
      </c>
      <c r="AH48" s="55">
        <f t="shared" si="88"/>
        <v>14</v>
      </c>
      <c r="AI48" s="56"/>
      <c r="AJ48" s="114"/>
      <c r="AK48" s="161"/>
      <c r="AL48" s="85"/>
      <c r="AP48" s="7"/>
      <c r="AQ48" s="7"/>
      <c r="AR48" s="7"/>
      <c r="AS48" s="7"/>
      <c r="AT48" s="7">
        <f t="shared" si="69"/>
        <v>1</v>
      </c>
      <c r="AU48" s="7">
        <f t="shared" si="70"/>
        <v>0</v>
      </c>
      <c r="AV48" s="7">
        <f t="shared" si="89"/>
        <v>2</v>
      </c>
      <c r="AW48" s="7">
        <f t="shared" si="90"/>
        <v>0</v>
      </c>
      <c r="AX48" s="7">
        <f t="shared" si="91"/>
        <v>3</v>
      </c>
      <c r="AY48" s="7">
        <f t="shared" si="92"/>
        <v>0</v>
      </c>
      <c r="AZ48" s="1">
        <f t="shared" si="71"/>
        <v>11.200000000000001</v>
      </c>
      <c r="BA48" s="1">
        <f t="shared" si="72"/>
        <v>2.8000000000000003</v>
      </c>
      <c r="BM48" s="7"/>
      <c r="BN48" s="7"/>
      <c r="BO48" s="7"/>
      <c r="BP48" s="7"/>
      <c r="BQ48" s="7">
        <f t="shared" si="73"/>
        <v>1</v>
      </c>
      <c r="BR48" s="7">
        <f t="shared" si="74"/>
        <v>0</v>
      </c>
      <c r="BS48" s="7">
        <f t="shared" si="75"/>
        <v>2</v>
      </c>
      <c r="BT48" s="7">
        <f t="shared" si="76"/>
        <v>0</v>
      </c>
      <c r="BU48" s="7">
        <f t="shared" si="77"/>
        <v>3</v>
      </c>
      <c r="BV48" s="7">
        <f t="shared" si="78"/>
        <v>0</v>
      </c>
      <c r="BW48" s="7">
        <f t="shared" si="79"/>
        <v>11</v>
      </c>
      <c r="BX48" s="7">
        <f t="shared" si="80"/>
        <v>3</v>
      </c>
      <c r="BY48" s="7"/>
      <c r="BZ48" s="7"/>
      <c r="CA48" s="7"/>
      <c r="CB48" s="7"/>
      <c r="CC48" s="7"/>
      <c r="CD48" s="7"/>
      <c r="CE48" s="7"/>
      <c r="CF48" s="7"/>
      <c r="CH48" s="1">
        <v>10</v>
      </c>
      <c r="CI48" s="11">
        <f t="shared" si="93"/>
        <v>38.281891891891888</v>
      </c>
      <c r="CJ48" s="11">
        <f t="shared" si="94"/>
        <v>1.83</v>
      </c>
      <c r="CL48" s="1" t="str">
        <f t="shared" si="95"/>
        <v>[38.28, 1.83]</v>
      </c>
    </row>
    <row r="49" spans="2:90" x14ac:dyDescent="0.35">
      <c r="B49" s="13">
        <v>11</v>
      </c>
      <c r="C49" s="45" t="s">
        <v>35</v>
      </c>
      <c r="D49" s="46"/>
      <c r="E49" s="46"/>
      <c r="F49" s="46"/>
      <c r="G49" s="47"/>
      <c r="H49" s="2">
        <f t="shared" si="83"/>
        <v>3677.3</v>
      </c>
      <c r="I49" s="76">
        <f t="shared" si="84"/>
        <v>6.0660497187443291E-2</v>
      </c>
      <c r="J49" s="77"/>
      <c r="K49" s="78"/>
      <c r="L49" s="123">
        <f t="shared" si="64"/>
        <v>1.1881257868790804</v>
      </c>
      <c r="M49" s="123">
        <f t="shared" si="64"/>
        <v>2.5742725382380076</v>
      </c>
      <c r="N49" s="79">
        <f t="shared" si="64"/>
        <v>3.3003494079974458</v>
      </c>
      <c r="O49" s="156">
        <f t="shared" si="64"/>
        <v>14.125580219540881</v>
      </c>
      <c r="P49" s="81"/>
      <c r="Q49" s="109"/>
      <c r="R49" s="109"/>
      <c r="S49" s="82"/>
      <c r="U49" s="13">
        <v>11</v>
      </c>
      <c r="V49" s="100" t="str">
        <f t="shared" si="65"/>
        <v>Mahalle 11</v>
      </c>
      <c r="W49" s="98"/>
      <c r="X49" s="46"/>
      <c r="Y49" s="46"/>
      <c r="Z49" s="47"/>
      <c r="AA49" s="2">
        <f t="shared" si="66"/>
        <v>3677.3</v>
      </c>
      <c r="AB49" s="48">
        <f t="shared" si="67"/>
        <v>6.0660497187443291E-2</v>
      </c>
      <c r="AC49" s="83"/>
      <c r="AD49" s="84"/>
      <c r="AE49" s="84">
        <f t="shared" si="85"/>
        <v>1</v>
      </c>
      <c r="AF49" s="54">
        <f t="shared" si="86"/>
        <v>3</v>
      </c>
      <c r="AG49" s="54">
        <f t="shared" si="87"/>
        <v>3</v>
      </c>
      <c r="AH49" s="55">
        <f t="shared" si="88"/>
        <v>14</v>
      </c>
      <c r="AI49" s="56"/>
      <c r="AJ49" s="114"/>
      <c r="AK49" s="161"/>
      <c r="AL49" s="85"/>
      <c r="AP49" s="7"/>
      <c r="AQ49" s="7"/>
      <c r="AR49" s="7"/>
      <c r="AS49" s="7"/>
      <c r="AT49" s="7">
        <f t="shared" si="69"/>
        <v>1</v>
      </c>
      <c r="AU49" s="7">
        <f t="shared" si="70"/>
        <v>0</v>
      </c>
      <c r="AV49" s="7">
        <f t="shared" si="89"/>
        <v>3</v>
      </c>
      <c r="AW49" s="7">
        <f t="shared" si="90"/>
        <v>0</v>
      </c>
      <c r="AX49" s="7">
        <f t="shared" si="91"/>
        <v>3</v>
      </c>
      <c r="AY49" s="7">
        <f t="shared" si="92"/>
        <v>0</v>
      </c>
      <c r="AZ49" s="1">
        <f t="shared" si="71"/>
        <v>11.200000000000001</v>
      </c>
      <c r="BA49" s="1">
        <f t="shared" si="72"/>
        <v>2.8000000000000003</v>
      </c>
      <c r="BM49" s="7"/>
      <c r="BN49" s="7"/>
      <c r="BO49" s="7"/>
      <c r="BP49" s="7"/>
      <c r="BQ49" s="7">
        <f t="shared" si="73"/>
        <v>1</v>
      </c>
      <c r="BR49" s="7">
        <f t="shared" si="74"/>
        <v>0</v>
      </c>
      <c r="BS49" s="7">
        <f t="shared" si="75"/>
        <v>3</v>
      </c>
      <c r="BT49" s="7">
        <f t="shared" si="76"/>
        <v>0</v>
      </c>
      <c r="BU49" s="7">
        <f t="shared" si="77"/>
        <v>3</v>
      </c>
      <c r="BV49" s="7">
        <f t="shared" si="78"/>
        <v>0</v>
      </c>
      <c r="BW49" s="7">
        <f t="shared" si="79"/>
        <v>11</v>
      </c>
      <c r="BX49" s="7">
        <f t="shared" si="80"/>
        <v>3</v>
      </c>
      <c r="BY49" s="7"/>
      <c r="BZ49" s="7"/>
      <c r="CA49" s="7"/>
      <c r="CB49" s="7"/>
      <c r="CC49" s="7"/>
      <c r="CD49" s="7"/>
      <c r="CE49" s="7"/>
      <c r="CF49" s="7"/>
      <c r="CH49" s="1">
        <v>11</v>
      </c>
      <c r="CI49" s="11">
        <f t="shared" si="93"/>
        <v>39.227837837837839</v>
      </c>
      <c r="CJ49" s="11">
        <f t="shared" si="94"/>
        <v>1.83</v>
      </c>
      <c r="CL49" s="1" t="str">
        <f t="shared" si="95"/>
        <v>[39.23, 1.83]</v>
      </c>
    </row>
    <row r="50" spans="2:90" x14ac:dyDescent="0.35">
      <c r="B50" s="13">
        <v>12</v>
      </c>
      <c r="C50" s="57" t="s">
        <v>36</v>
      </c>
      <c r="D50" s="46"/>
      <c r="E50" s="46"/>
      <c r="F50" s="46"/>
      <c r="G50" s="47"/>
      <c r="H50" s="2">
        <f t="shared" si="83"/>
        <v>4934.6000000000004</v>
      </c>
      <c r="I50" s="76">
        <f t="shared" si="84"/>
        <v>8.1400834694247859E-2</v>
      </c>
      <c r="J50" s="77"/>
      <c r="K50" s="78"/>
      <c r="L50" s="123">
        <f t="shared" si="64"/>
        <v>1.5943560514327115</v>
      </c>
      <c r="M50" s="123">
        <f t="shared" si="64"/>
        <v>3.4544381114375415</v>
      </c>
      <c r="N50" s="79">
        <f t="shared" si="64"/>
        <v>4.4287668095353103</v>
      </c>
      <c r="O50" s="156">
        <f t="shared" si="64"/>
        <v>18.955235675997724</v>
      </c>
      <c r="P50" s="81"/>
      <c r="Q50" s="109"/>
      <c r="R50" s="109"/>
      <c r="S50" s="82"/>
      <c r="U50" s="13">
        <v>12</v>
      </c>
      <c r="V50" s="101" t="str">
        <f t="shared" si="65"/>
        <v>Mahalle 12</v>
      </c>
      <c r="W50" s="98"/>
      <c r="X50" s="46"/>
      <c r="Y50" s="46"/>
      <c r="Z50" s="47"/>
      <c r="AA50" s="2">
        <f t="shared" si="66"/>
        <v>4934.6000000000004</v>
      </c>
      <c r="AB50" s="48">
        <f t="shared" si="67"/>
        <v>8.1400834694247859E-2</v>
      </c>
      <c r="AC50" s="83"/>
      <c r="AD50" s="84"/>
      <c r="AE50" s="84">
        <f t="shared" si="85"/>
        <v>2</v>
      </c>
      <c r="AF50" s="54">
        <f t="shared" si="86"/>
        <v>3</v>
      </c>
      <c r="AG50" s="54">
        <f t="shared" si="87"/>
        <v>4</v>
      </c>
      <c r="AH50" s="55">
        <f t="shared" si="88"/>
        <v>19</v>
      </c>
      <c r="AI50" s="56"/>
      <c r="AJ50" s="114"/>
      <c r="AK50" s="161"/>
      <c r="AL50" s="85"/>
      <c r="AP50" s="7"/>
      <c r="AQ50" s="7"/>
      <c r="AR50" s="7"/>
      <c r="AS50" s="7"/>
      <c r="AT50" s="7">
        <f t="shared" si="69"/>
        <v>2</v>
      </c>
      <c r="AU50" s="7">
        <f t="shared" si="70"/>
        <v>0</v>
      </c>
      <c r="AV50" s="7">
        <f t="shared" si="89"/>
        <v>3</v>
      </c>
      <c r="AW50" s="7">
        <f t="shared" si="90"/>
        <v>0</v>
      </c>
      <c r="AX50" s="7">
        <f t="shared" si="91"/>
        <v>4</v>
      </c>
      <c r="AY50" s="7">
        <f t="shared" si="92"/>
        <v>0</v>
      </c>
      <c r="AZ50" s="1">
        <f t="shared" si="71"/>
        <v>15.200000000000001</v>
      </c>
      <c r="BA50" s="1">
        <f t="shared" si="72"/>
        <v>3.8000000000000003</v>
      </c>
      <c r="BM50" s="7"/>
      <c r="BN50" s="7"/>
      <c r="BO50" s="7"/>
      <c r="BP50" s="7"/>
      <c r="BQ50" s="7">
        <f t="shared" si="73"/>
        <v>2</v>
      </c>
      <c r="BR50" s="7">
        <f t="shared" si="74"/>
        <v>0</v>
      </c>
      <c r="BS50" s="7">
        <f t="shared" si="75"/>
        <v>3</v>
      </c>
      <c r="BT50" s="7">
        <f t="shared" si="76"/>
        <v>0</v>
      </c>
      <c r="BU50" s="7">
        <f t="shared" si="77"/>
        <v>4</v>
      </c>
      <c r="BV50" s="7">
        <f t="shared" si="78"/>
        <v>0</v>
      </c>
      <c r="BW50" s="7">
        <f t="shared" si="79"/>
        <v>15</v>
      </c>
      <c r="BX50" s="7">
        <f t="shared" si="80"/>
        <v>4</v>
      </c>
      <c r="BY50" s="7"/>
      <c r="BZ50" s="7"/>
      <c r="CA50" s="7"/>
      <c r="CB50" s="7"/>
      <c r="CC50" s="7"/>
      <c r="CD50" s="7"/>
      <c r="CE50" s="7"/>
      <c r="CF50" s="7"/>
      <c r="CH50" s="1">
        <v>12</v>
      </c>
      <c r="CI50" s="11">
        <f t="shared" si="93"/>
        <v>53.207837837837836</v>
      </c>
      <c r="CJ50" s="11">
        <f t="shared" si="94"/>
        <v>2.44</v>
      </c>
      <c r="CL50" s="1" t="str">
        <f t="shared" si="95"/>
        <v>[53.21, 2.44]</v>
      </c>
    </row>
    <row r="51" spans="2:90" x14ac:dyDescent="0.35">
      <c r="B51" s="13">
        <v>13</v>
      </c>
      <c r="C51" s="45" t="s">
        <v>37</v>
      </c>
      <c r="D51" s="46"/>
      <c r="E51" s="46"/>
      <c r="F51" s="46"/>
      <c r="G51" s="47"/>
      <c r="H51" s="2">
        <f t="shared" si="83"/>
        <v>4860.9000000000005</v>
      </c>
      <c r="I51" s="76">
        <f t="shared" si="84"/>
        <v>8.0185084376701146E-2</v>
      </c>
      <c r="J51" s="77"/>
      <c r="K51" s="78"/>
      <c r="L51" s="123">
        <f t="shared" si="64"/>
        <v>1.570543778707346</v>
      </c>
      <c r="M51" s="123">
        <f t="shared" si="64"/>
        <v>3.4028448538659157</v>
      </c>
      <c r="N51" s="79">
        <f t="shared" si="64"/>
        <v>4.3626216075204054</v>
      </c>
      <c r="O51" s="156">
        <f t="shared" si="64"/>
        <v>18.672132512758349</v>
      </c>
      <c r="P51" s="81"/>
      <c r="Q51" s="109"/>
      <c r="R51" s="109"/>
      <c r="S51" s="82"/>
      <c r="U51" s="13">
        <v>13</v>
      </c>
      <c r="V51" s="100" t="str">
        <f t="shared" si="65"/>
        <v>Mahalle 13</v>
      </c>
      <c r="W51" s="98"/>
      <c r="X51" s="46"/>
      <c r="Y51" s="46"/>
      <c r="Z51" s="47"/>
      <c r="AA51" s="2">
        <f t="shared" si="66"/>
        <v>4860.9000000000005</v>
      </c>
      <c r="AB51" s="48">
        <f t="shared" si="67"/>
        <v>8.0185084376701146E-2</v>
      </c>
      <c r="AC51" s="83"/>
      <c r="AD51" s="84"/>
      <c r="AE51" s="84">
        <f t="shared" si="85"/>
        <v>2</v>
      </c>
      <c r="AF51" s="54">
        <f t="shared" si="86"/>
        <v>3</v>
      </c>
      <c r="AG51" s="54">
        <f t="shared" si="87"/>
        <v>4</v>
      </c>
      <c r="AH51" s="55">
        <f t="shared" si="88"/>
        <v>19</v>
      </c>
      <c r="AI51" s="56"/>
      <c r="AJ51" s="114"/>
      <c r="AK51" s="161"/>
      <c r="AL51" s="85"/>
      <c r="AP51" s="7"/>
      <c r="AQ51" s="7"/>
      <c r="AR51" s="7"/>
      <c r="AS51" s="7"/>
      <c r="AT51" s="7">
        <f t="shared" si="69"/>
        <v>2</v>
      </c>
      <c r="AU51" s="7">
        <f t="shared" si="70"/>
        <v>0</v>
      </c>
      <c r="AV51" s="7">
        <f t="shared" si="89"/>
        <v>3</v>
      </c>
      <c r="AW51" s="7">
        <f t="shared" si="90"/>
        <v>0</v>
      </c>
      <c r="AX51" s="7">
        <f t="shared" si="91"/>
        <v>4</v>
      </c>
      <c r="AY51" s="7">
        <f t="shared" si="92"/>
        <v>0</v>
      </c>
      <c r="AZ51" s="1">
        <f t="shared" si="71"/>
        <v>15.200000000000001</v>
      </c>
      <c r="BA51" s="1">
        <f t="shared" si="72"/>
        <v>3.8000000000000003</v>
      </c>
      <c r="BM51" s="7"/>
      <c r="BN51" s="7"/>
      <c r="BO51" s="7"/>
      <c r="BP51" s="7"/>
      <c r="BQ51" s="7">
        <f t="shared" si="73"/>
        <v>2</v>
      </c>
      <c r="BR51" s="7">
        <f t="shared" si="74"/>
        <v>0</v>
      </c>
      <c r="BS51" s="7">
        <f t="shared" si="75"/>
        <v>3</v>
      </c>
      <c r="BT51" s="7">
        <f t="shared" si="76"/>
        <v>0</v>
      </c>
      <c r="BU51" s="7">
        <f t="shared" si="77"/>
        <v>4</v>
      </c>
      <c r="BV51" s="7">
        <f t="shared" si="78"/>
        <v>0</v>
      </c>
      <c r="BW51" s="7">
        <f t="shared" si="79"/>
        <v>15</v>
      </c>
      <c r="BX51" s="7">
        <f t="shared" si="80"/>
        <v>4</v>
      </c>
      <c r="BY51" s="7"/>
      <c r="BZ51" s="7"/>
      <c r="CA51" s="7"/>
      <c r="CB51" s="7"/>
      <c r="CC51" s="7"/>
      <c r="CD51" s="7"/>
      <c r="CE51" s="7"/>
      <c r="CF51" s="7"/>
      <c r="CH51" s="1">
        <v>13</v>
      </c>
      <c r="CI51" s="11">
        <f t="shared" si="93"/>
        <v>53.207837837837836</v>
      </c>
      <c r="CJ51" s="11">
        <f t="shared" si="94"/>
        <v>2.44</v>
      </c>
      <c r="CL51" s="1" t="str">
        <f t="shared" si="95"/>
        <v>[53.21, 2.44]</v>
      </c>
    </row>
    <row r="52" spans="2:90" x14ac:dyDescent="0.35">
      <c r="B52" s="13">
        <v>14</v>
      </c>
      <c r="C52" s="57" t="s">
        <v>38</v>
      </c>
      <c r="D52" s="46"/>
      <c r="E52" s="46"/>
      <c r="F52" s="46"/>
      <c r="G52" s="47"/>
      <c r="H52" s="2">
        <f t="shared" si="83"/>
        <v>3880.8</v>
      </c>
      <c r="I52" s="76">
        <f t="shared" si="84"/>
        <v>6.4017419706042453E-2</v>
      </c>
      <c r="J52" s="77"/>
      <c r="K52" s="78"/>
      <c r="L52" s="123">
        <f t="shared" si="64"/>
        <v>1.2538760921655387</v>
      </c>
      <c r="M52" s="123">
        <f t="shared" si="64"/>
        <v>2.7167315330253339</v>
      </c>
      <c r="N52" s="79">
        <f t="shared" si="64"/>
        <v>3.4829891449042742</v>
      </c>
      <c r="O52" s="156">
        <f t="shared" si="64"/>
        <v>14.90728298370931</v>
      </c>
      <c r="P52" s="81"/>
      <c r="Q52" s="109"/>
      <c r="R52" s="109"/>
      <c r="S52" s="82"/>
      <c r="U52" s="13">
        <v>14</v>
      </c>
      <c r="V52" s="101" t="str">
        <f t="shared" si="65"/>
        <v>Mahalle 14</v>
      </c>
      <c r="W52" s="98"/>
      <c r="X52" s="46"/>
      <c r="Y52" s="46"/>
      <c r="Z52" s="47"/>
      <c r="AA52" s="2">
        <f t="shared" si="66"/>
        <v>3880.8</v>
      </c>
      <c r="AB52" s="48">
        <f t="shared" si="67"/>
        <v>6.4017419706042453E-2</v>
      </c>
      <c r="AC52" s="83"/>
      <c r="AD52" s="84"/>
      <c r="AE52" s="84">
        <f t="shared" si="85"/>
        <v>1</v>
      </c>
      <c r="AF52" s="54">
        <f t="shared" si="86"/>
        <v>3</v>
      </c>
      <c r="AG52" s="54">
        <f t="shared" si="87"/>
        <v>3</v>
      </c>
      <c r="AH52" s="55">
        <f t="shared" si="88"/>
        <v>15</v>
      </c>
      <c r="AI52" s="56"/>
      <c r="AJ52" s="114"/>
      <c r="AK52" s="161"/>
      <c r="AL52" s="85"/>
      <c r="AP52" s="7"/>
      <c r="AQ52" s="7"/>
      <c r="AR52" s="7"/>
      <c r="AS52" s="7"/>
      <c r="AT52" s="7">
        <f t="shared" si="69"/>
        <v>1</v>
      </c>
      <c r="AU52" s="7">
        <f t="shared" si="70"/>
        <v>0</v>
      </c>
      <c r="AV52" s="7">
        <f t="shared" si="89"/>
        <v>3</v>
      </c>
      <c r="AW52" s="7">
        <f t="shared" si="90"/>
        <v>0</v>
      </c>
      <c r="AX52" s="7">
        <f t="shared" si="91"/>
        <v>3</v>
      </c>
      <c r="AY52" s="7">
        <f t="shared" si="92"/>
        <v>0</v>
      </c>
      <c r="AZ52" s="1">
        <f t="shared" si="71"/>
        <v>12</v>
      </c>
      <c r="BA52" s="1">
        <f t="shared" si="72"/>
        <v>3</v>
      </c>
      <c r="BM52" s="7"/>
      <c r="BN52" s="7"/>
      <c r="BO52" s="7"/>
      <c r="BP52" s="7"/>
      <c r="BQ52" s="7">
        <f t="shared" si="73"/>
        <v>1</v>
      </c>
      <c r="BR52" s="7">
        <f t="shared" si="74"/>
        <v>0</v>
      </c>
      <c r="BS52" s="7">
        <f t="shared" si="75"/>
        <v>3</v>
      </c>
      <c r="BT52" s="7">
        <f t="shared" si="76"/>
        <v>0</v>
      </c>
      <c r="BU52" s="7">
        <f t="shared" si="77"/>
        <v>3</v>
      </c>
      <c r="BV52" s="7">
        <f t="shared" si="78"/>
        <v>0</v>
      </c>
      <c r="BW52" s="7">
        <f t="shared" si="79"/>
        <v>12</v>
      </c>
      <c r="BX52" s="7">
        <f t="shared" si="80"/>
        <v>3</v>
      </c>
      <c r="BY52" s="7"/>
      <c r="BZ52" s="7"/>
      <c r="CA52" s="7"/>
      <c r="CB52" s="7"/>
      <c r="CC52" s="7"/>
      <c r="CD52" s="7"/>
      <c r="CE52" s="7"/>
      <c r="CF52" s="7"/>
      <c r="CH52" s="1">
        <v>14</v>
      </c>
      <c r="CI52" s="11">
        <f t="shared" si="93"/>
        <v>41.977837837837839</v>
      </c>
      <c r="CJ52" s="11">
        <f t="shared" si="94"/>
        <v>1.83</v>
      </c>
      <c r="CL52" s="1" t="str">
        <f t="shared" si="95"/>
        <v>[41.98, 1.83]</v>
      </c>
    </row>
    <row r="53" spans="2:90" ht="15" thickBot="1" x14ac:dyDescent="0.4">
      <c r="B53" s="14">
        <v>15</v>
      </c>
      <c r="C53" s="58" t="s">
        <v>39</v>
      </c>
      <c r="D53" s="46"/>
      <c r="E53" s="46"/>
      <c r="F53" s="46"/>
      <c r="G53" s="47"/>
      <c r="H53" s="3">
        <f t="shared" si="83"/>
        <v>4474.8</v>
      </c>
      <c r="I53" s="86">
        <f t="shared" si="84"/>
        <v>7.3816004354926509E-2</v>
      </c>
      <c r="J53" s="87"/>
      <c r="K53" s="88"/>
      <c r="L53" s="124">
        <f t="shared" si="64"/>
        <v>1.4457959021908764</v>
      </c>
      <c r="M53" s="124">
        <f t="shared" si="64"/>
        <v>3.132557788080232</v>
      </c>
      <c r="N53" s="89">
        <f t="shared" si="64"/>
        <v>4.0160997283079896</v>
      </c>
      <c r="O53" s="157">
        <f t="shared" si="64"/>
        <v>17.189009971011757</v>
      </c>
      <c r="P53" s="91"/>
      <c r="Q53" s="110"/>
      <c r="R53" s="110"/>
      <c r="S53" s="92"/>
      <c r="U53" s="14">
        <v>15</v>
      </c>
      <c r="V53" s="102" t="str">
        <f t="shared" si="65"/>
        <v>Mahalle 15</v>
      </c>
      <c r="W53" s="98"/>
      <c r="X53" s="46"/>
      <c r="Y53" s="46"/>
      <c r="Z53" s="47"/>
      <c r="AA53" s="3">
        <f t="shared" si="66"/>
        <v>4474.8</v>
      </c>
      <c r="AB53" s="61">
        <f t="shared" si="67"/>
        <v>7.3816004354926509E-2</v>
      </c>
      <c r="AC53" s="93"/>
      <c r="AD53" s="94"/>
      <c r="AE53" s="94">
        <f t="shared" si="85"/>
        <v>1</v>
      </c>
      <c r="AF53" s="67">
        <f t="shared" si="86"/>
        <v>3</v>
      </c>
      <c r="AG53" s="67">
        <f t="shared" si="87"/>
        <v>4</v>
      </c>
      <c r="AH53" s="68">
        <f t="shared" si="88"/>
        <v>17</v>
      </c>
      <c r="AI53" s="69"/>
      <c r="AJ53" s="116"/>
      <c r="AK53" s="162"/>
      <c r="AL53" s="95"/>
      <c r="AP53" s="7"/>
      <c r="AQ53" s="7"/>
      <c r="AR53" s="7"/>
      <c r="AS53" s="7"/>
      <c r="AT53" s="7">
        <f t="shared" si="69"/>
        <v>1</v>
      </c>
      <c r="AU53" s="7">
        <f t="shared" si="70"/>
        <v>0</v>
      </c>
      <c r="AV53" s="7">
        <f t="shared" si="89"/>
        <v>3</v>
      </c>
      <c r="AW53" s="7">
        <f t="shared" si="90"/>
        <v>0</v>
      </c>
      <c r="AX53" s="7">
        <f t="shared" si="91"/>
        <v>4</v>
      </c>
      <c r="AY53" s="7">
        <f t="shared" si="92"/>
        <v>0</v>
      </c>
      <c r="AZ53" s="1">
        <f t="shared" si="71"/>
        <v>13.600000000000001</v>
      </c>
      <c r="BA53" s="1">
        <f t="shared" si="72"/>
        <v>3.4000000000000004</v>
      </c>
      <c r="BM53" s="7"/>
      <c r="BN53" s="7"/>
      <c r="BO53" s="7"/>
      <c r="BP53" s="7"/>
      <c r="BQ53" s="7">
        <f t="shared" si="73"/>
        <v>1</v>
      </c>
      <c r="BR53" s="7">
        <f t="shared" si="74"/>
        <v>0</v>
      </c>
      <c r="BS53" s="7">
        <f t="shared" si="75"/>
        <v>3</v>
      </c>
      <c r="BT53" s="7">
        <f t="shared" si="76"/>
        <v>0</v>
      </c>
      <c r="BU53" s="7">
        <f t="shared" si="77"/>
        <v>4</v>
      </c>
      <c r="BV53" s="7">
        <f t="shared" si="78"/>
        <v>0</v>
      </c>
      <c r="BW53" s="7">
        <f t="shared" si="79"/>
        <v>14</v>
      </c>
      <c r="BX53" s="7">
        <f t="shared" si="80"/>
        <v>3</v>
      </c>
      <c r="BY53" s="7"/>
      <c r="BZ53" s="7"/>
      <c r="CA53" s="7"/>
      <c r="CB53" s="7"/>
      <c r="CC53" s="7"/>
      <c r="CD53" s="7"/>
      <c r="CE53" s="7"/>
      <c r="CF53" s="7"/>
      <c r="CH53" s="1">
        <v>15</v>
      </c>
      <c r="CI53" s="11">
        <f t="shared" si="93"/>
        <v>49.057837837837837</v>
      </c>
      <c r="CJ53" s="11">
        <f t="shared" si="94"/>
        <v>1.83</v>
      </c>
      <c r="CL53" s="1" t="str">
        <f t="shared" si="95"/>
        <v>[49.06, 1.83]</v>
      </c>
    </row>
    <row r="54" spans="2:90" ht="15" thickBot="1" x14ac:dyDescent="0.4">
      <c r="H54" s="16">
        <f>SUM(H39:H53)</f>
        <v>60621.000000000007</v>
      </c>
      <c r="AP54" s="7"/>
      <c r="AQ54" s="7"/>
      <c r="AR54" s="7"/>
      <c r="AS54" s="7"/>
      <c r="AT54" s="7"/>
      <c r="AU54" s="7"/>
      <c r="AV54" s="7"/>
      <c r="AW54" s="7"/>
      <c r="AX54" s="7"/>
      <c r="AY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2:90" x14ac:dyDescent="0.35">
      <c r="AP55" s="7"/>
      <c r="AQ55" s="7"/>
      <c r="AR55" s="7"/>
      <c r="AS55" s="7"/>
      <c r="AT55" s="7"/>
      <c r="AU55" s="7"/>
      <c r="AV55" s="7"/>
      <c r="AW55" s="7"/>
      <c r="AX55" s="7"/>
      <c r="AY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2:90" ht="29.5" thickBot="1" x14ac:dyDescent="0.4">
      <c r="K56" s="117" t="s">
        <v>61</v>
      </c>
      <c r="L56" s="117" t="s">
        <v>62</v>
      </c>
      <c r="M56" s="117" t="s">
        <v>63</v>
      </c>
      <c r="N56" s="117"/>
      <c r="O56" s="117" t="s">
        <v>64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2:90" ht="15" thickBot="1" x14ac:dyDescent="0.4">
      <c r="C57" s="176" t="s">
        <v>19</v>
      </c>
      <c r="H57" s="16" t="s">
        <v>4</v>
      </c>
      <c r="I57" s="17">
        <v>300000</v>
      </c>
      <c r="K57" s="1">
        <f>H80/C59</f>
        <v>7.6340637198314373E-4</v>
      </c>
      <c r="L57" s="1">
        <f>K57*$A$1</f>
        <v>1.5268127439662875E-3</v>
      </c>
      <c r="M57" s="1">
        <f>I57*L57</f>
        <v>458.04382318988621</v>
      </c>
      <c r="O57" s="1">
        <f>I58*L57</f>
        <v>229.02191159494311</v>
      </c>
      <c r="V57" s="176" t="s">
        <v>19</v>
      </c>
      <c r="AA57" s="16" t="s">
        <v>4</v>
      </c>
      <c r="AB57" s="17">
        <f>I57</f>
        <v>300000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2:90" ht="15" thickBot="1" x14ac:dyDescent="0.4">
      <c r="C58" s="177"/>
      <c r="H58" s="18" t="s">
        <v>10</v>
      </c>
      <c r="I58" s="19">
        <v>150000</v>
      </c>
      <c r="V58" s="177"/>
      <c r="AA58" s="18" t="s">
        <v>10</v>
      </c>
      <c r="AB58" s="17">
        <f>I58</f>
        <v>150000</v>
      </c>
      <c r="AP58" s="7"/>
      <c r="AQ58" s="7"/>
      <c r="AR58" s="7"/>
      <c r="AS58" s="7"/>
      <c r="AT58" s="7"/>
      <c r="AU58" s="7"/>
      <c r="AV58" s="7"/>
      <c r="AW58" s="7"/>
      <c r="AX58" s="7"/>
      <c r="AY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2:90" ht="15" thickBot="1" x14ac:dyDescent="0.4">
      <c r="C59" s="103">
        <v>87349415</v>
      </c>
      <c r="J59" s="6"/>
      <c r="K59" s="6"/>
      <c r="L59" s="6"/>
      <c r="M59" s="6"/>
      <c r="N59" s="6"/>
      <c r="O59" s="6"/>
      <c r="P59" s="6"/>
      <c r="Q59" s="6"/>
      <c r="R59" s="6"/>
      <c r="S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P59" s="7"/>
      <c r="AQ59" s="7"/>
      <c r="AR59" s="7"/>
      <c r="AS59" s="7"/>
      <c r="AT59" s="7"/>
      <c r="AU59" s="7"/>
      <c r="AV59" s="7"/>
      <c r="AW59" s="7"/>
      <c r="AX59" s="7"/>
      <c r="AY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2:90" ht="48" customHeight="1" thickBot="1" x14ac:dyDescent="0.4">
      <c r="J60" s="184" t="s">
        <v>11</v>
      </c>
      <c r="K60" s="185"/>
      <c r="L60" s="185"/>
      <c r="M60" s="185"/>
      <c r="N60" s="186"/>
      <c r="O60" s="190" t="s">
        <v>12</v>
      </c>
      <c r="P60" s="191"/>
      <c r="Q60" s="191"/>
      <c r="R60" s="191"/>
      <c r="S60" s="193"/>
      <c r="AC60" s="184" t="s">
        <v>11</v>
      </c>
      <c r="AD60" s="185"/>
      <c r="AE60" s="185"/>
      <c r="AF60" s="185"/>
      <c r="AG60" s="186"/>
      <c r="AH60" s="190" t="s">
        <v>12</v>
      </c>
      <c r="AI60" s="191"/>
      <c r="AJ60" s="191"/>
      <c r="AK60" s="191"/>
      <c r="AL60" s="193"/>
      <c r="AP60" s="7"/>
      <c r="AQ60" s="7"/>
      <c r="AR60" s="7"/>
      <c r="AS60" s="7"/>
      <c r="AT60" s="7"/>
      <c r="AU60" s="7"/>
      <c r="AV60" s="7"/>
      <c r="AW60" s="7"/>
      <c r="AX60" s="7"/>
      <c r="AY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2:90" ht="15" thickBot="1" x14ac:dyDescent="0.4">
      <c r="H61" s="178" t="s">
        <v>13</v>
      </c>
      <c r="I61" s="179"/>
      <c r="J61" s="20">
        <v>1</v>
      </c>
      <c r="K61" s="20">
        <v>3</v>
      </c>
      <c r="L61" s="21">
        <v>4</v>
      </c>
      <c r="M61" s="20">
        <v>7</v>
      </c>
      <c r="N61" s="152">
        <v>11</v>
      </c>
      <c r="O61" s="22">
        <v>15</v>
      </c>
      <c r="P61" s="23">
        <v>16</v>
      </c>
      <c r="Q61" s="22">
        <v>18</v>
      </c>
      <c r="R61" s="149">
        <v>19</v>
      </c>
      <c r="S61" s="149">
        <v>22</v>
      </c>
      <c r="AA61" s="178" t="s">
        <v>13</v>
      </c>
      <c r="AB61" s="179"/>
      <c r="AC61" s="20">
        <v>1</v>
      </c>
      <c r="AD61" s="20">
        <v>3</v>
      </c>
      <c r="AE61" s="21">
        <v>4</v>
      </c>
      <c r="AF61" s="20">
        <v>7</v>
      </c>
      <c r="AG61" s="152">
        <v>11</v>
      </c>
      <c r="AH61" s="22">
        <v>15</v>
      </c>
      <c r="AI61" s="23">
        <v>16</v>
      </c>
      <c r="AJ61" s="22">
        <v>18</v>
      </c>
      <c r="AK61" s="149">
        <v>19</v>
      </c>
      <c r="AL61" s="149">
        <v>22</v>
      </c>
      <c r="AP61" s="7"/>
      <c r="AQ61" s="7"/>
      <c r="AR61" s="7"/>
      <c r="AS61" s="7"/>
      <c r="AT61" s="7"/>
      <c r="AU61" s="7"/>
      <c r="AV61" s="7"/>
      <c r="AW61" s="7"/>
      <c r="AX61" s="7"/>
      <c r="AY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spans="2:90" ht="29.5" thickBot="1" x14ac:dyDescent="0.4">
      <c r="H62" s="5" t="s">
        <v>14</v>
      </c>
      <c r="I62" s="15" t="s">
        <v>15</v>
      </c>
      <c r="J62" s="24"/>
      <c r="K62" s="24"/>
      <c r="L62" s="26" t="s">
        <v>6</v>
      </c>
      <c r="M62" s="24" t="s">
        <v>60</v>
      </c>
      <c r="N62" s="153" t="s">
        <v>75</v>
      </c>
      <c r="O62" s="27" t="s">
        <v>5</v>
      </c>
      <c r="P62" s="27"/>
      <c r="Q62" s="24"/>
      <c r="R62" s="26"/>
      <c r="S62" s="153"/>
      <c r="AA62" s="5" t="s">
        <v>14</v>
      </c>
      <c r="AB62" s="15" t="s">
        <v>15</v>
      </c>
      <c r="AC62" s="24"/>
      <c r="AD62" s="24"/>
      <c r="AE62" s="25" t="s">
        <v>6</v>
      </c>
      <c r="AF62" s="24" t="s">
        <v>60</v>
      </c>
      <c r="AG62" s="153" t="s">
        <v>75</v>
      </c>
      <c r="AH62" s="24" t="s">
        <v>5</v>
      </c>
      <c r="AI62" s="27"/>
      <c r="AJ62" s="24"/>
      <c r="AK62" s="26"/>
      <c r="AL62" s="153"/>
      <c r="AP62" s="7"/>
      <c r="AQ62" s="7"/>
      <c r="AR62" s="7"/>
      <c r="AS62" s="7"/>
      <c r="AT62" s="7"/>
      <c r="AU62" s="7"/>
      <c r="AV62" s="7"/>
      <c r="AW62" s="7"/>
      <c r="AX62" s="7"/>
      <c r="AY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2:90" ht="15" thickBot="1" x14ac:dyDescent="0.4">
      <c r="H63" s="180" t="s">
        <v>16</v>
      </c>
      <c r="I63" s="181"/>
      <c r="J63" s="16"/>
      <c r="K63" s="16"/>
      <c r="L63" s="29" t="s">
        <v>10</v>
      </c>
      <c r="M63" s="29" t="s">
        <v>10</v>
      </c>
      <c r="N63" s="16" t="s">
        <v>10</v>
      </c>
      <c r="O63" s="125" t="s">
        <v>4</v>
      </c>
      <c r="P63" s="17"/>
      <c r="Q63" s="16"/>
      <c r="R63" s="29"/>
      <c r="S63" s="16"/>
      <c r="AA63" s="180" t="s">
        <v>16</v>
      </c>
      <c r="AB63" s="181"/>
      <c r="AC63" s="16"/>
      <c r="AD63" s="16"/>
      <c r="AE63" s="28" t="s">
        <v>10</v>
      </c>
      <c r="AF63" s="16" t="s">
        <v>10</v>
      </c>
      <c r="AG63" s="16" t="s">
        <v>10</v>
      </c>
      <c r="AH63" s="30" t="s">
        <v>4</v>
      </c>
      <c r="AI63" s="17"/>
      <c r="AJ63" s="16"/>
      <c r="AK63" s="29"/>
      <c r="AL63" s="16"/>
      <c r="AP63" s="7"/>
      <c r="AQ63" s="7"/>
      <c r="AR63" s="7"/>
      <c r="AS63" s="7"/>
      <c r="AT63" s="7"/>
      <c r="AU63" s="7"/>
      <c r="AV63" s="7"/>
      <c r="AW63" s="7"/>
      <c r="AX63" s="7"/>
      <c r="AY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spans="2:90" ht="15" thickBot="1" x14ac:dyDescent="0.4">
      <c r="H64" s="182" t="s">
        <v>17</v>
      </c>
      <c r="I64" s="183"/>
      <c r="J64" s="31"/>
      <c r="K64" s="31"/>
      <c r="L64" s="32">
        <v>0.16822429906542055</v>
      </c>
      <c r="M64" s="31">
        <v>0.3644859813084112</v>
      </c>
      <c r="N64" s="31">
        <v>0.46728971962616822</v>
      </c>
      <c r="O64" s="31">
        <v>1</v>
      </c>
      <c r="P64" s="163"/>
      <c r="Q64" s="31"/>
      <c r="R64" s="151"/>
      <c r="S64" s="154"/>
      <c r="AA64" s="182" t="s">
        <v>17</v>
      </c>
      <c r="AB64" s="183"/>
      <c r="AC64" s="31"/>
      <c r="AD64" s="31"/>
      <c r="AE64" s="32">
        <v>0.16822429906542055</v>
      </c>
      <c r="AF64" s="31">
        <v>0.3644859813084112</v>
      </c>
      <c r="AG64" s="31">
        <v>0.46728971962616822</v>
      </c>
      <c r="AH64" s="31">
        <v>1</v>
      </c>
      <c r="AI64" s="163"/>
      <c r="AJ64" s="31"/>
      <c r="AK64" s="151"/>
      <c r="AL64" s="154"/>
      <c r="AP64" s="7"/>
      <c r="AQ64" s="7"/>
      <c r="AR64" s="7"/>
      <c r="AS64" s="7"/>
      <c r="AT64" s="7"/>
      <c r="AU64" s="7"/>
      <c r="AV64" s="7"/>
      <c r="AW64" s="7"/>
      <c r="AX64" s="7"/>
      <c r="AY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H64" s="1" t="s">
        <v>24</v>
      </c>
      <c r="CI64" s="1" t="s">
        <v>22</v>
      </c>
      <c r="CJ64" s="1" t="s">
        <v>23</v>
      </c>
    </row>
    <row r="65" spans="2:90" x14ac:dyDescent="0.35">
      <c r="B65" s="12">
        <v>1</v>
      </c>
      <c r="C65" s="33" t="s">
        <v>25</v>
      </c>
      <c r="D65" s="34"/>
      <c r="E65" s="34"/>
      <c r="F65" s="34"/>
      <c r="G65" s="35"/>
      <c r="H65" s="4">
        <f>H39*1.1</f>
        <v>4230.1600000000008</v>
      </c>
      <c r="I65" s="36">
        <f>H65/$H$80</f>
        <v>6.3436762837960459E-2</v>
      </c>
      <c r="J65" s="37"/>
      <c r="K65" s="72"/>
      <c r="L65" s="127">
        <f t="shared" ref="L65:O79" si="96">IF(L$63="EV",$I$57*($H$80/$C$59)*$A$1*L$64*$I65,IF(L$63="PHEV",$I$58*($H$80/$C$59)*$A$1*L$64*$I65))</f>
        <v>2.4440313685028552</v>
      </c>
      <c r="M65" s="127">
        <f t="shared" si="96"/>
        <v>5.2954012984228536</v>
      </c>
      <c r="N65" s="128">
        <f t="shared" si="96"/>
        <v>6.7889760236190426</v>
      </c>
      <c r="O65" s="73">
        <f t="shared" si="96"/>
        <v>29.056817381089505</v>
      </c>
      <c r="P65" s="74"/>
      <c r="Q65" s="108"/>
      <c r="R65" s="108"/>
      <c r="S65" s="158"/>
      <c r="U65" s="12">
        <v>1</v>
      </c>
      <c r="V65" s="33" t="str">
        <f t="shared" ref="V65:V79" si="97">C65</f>
        <v>Mahalle 1</v>
      </c>
      <c r="W65" s="34"/>
      <c r="X65" s="34"/>
      <c r="Y65" s="34"/>
      <c r="Z65" s="35"/>
      <c r="AA65" s="4">
        <f t="shared" ref="AA65:AA79" si="98">H65</f>
        <v>4230.1600000000008</v>
      </c>
      <c r="AB65" s="71">
        <f t="shared" ref="AB65:AB79" si="99">I65</f>
        <v>6.3436762837960459E-2</v>
      </c>
      <c r="AC65" s="41"/>
      <c r="AD65" s="75"/>
      <c r="AE65" s="75">
        <f t="shared" ref="AE65:AH65" si="100">ROUND(L65,0)</f>
        <v>2</v>
      </c>
      <c r="AF65" s="42">
        <f t="shared" si="100"/>
        <v>5</v>
      </c>
      <c r="AG65" s="42">
        <f t="shared" si="100"/>
        <v>7</v>
      </c>
      <c r="AH65" s="43">
        <f t="shared" si="100"/>
        <v>29</v>
      </c>
      <c r="AI65" s="44"/>
      <c r="AJ65" s="115"/>
      <c r="AK65" s="159"/>
      <c r="AL65" s="160"/>
      <c r="AP65" s="7"/>
      <c r="AQ65" s="7"/>
      <c r="AR65" s="7"/>
      <c r="AS65" s="7"/>
      <c r="AT65" s="7">
        <f t="shared" ref="AT65:AT79" si="101">AE65*$AO$5</f>
        <v>2</v>
      </c>
      <c r="AU65" s="7">
        <f t="shared" ref="AU65:AU79" si="102">AE65*$AO$6</f>
        <v>0</v>
      </c>
      <c r="AV65" s="7">
        <f>AF65*$AO$5</f>
        <v>5</v>
      </c>
      <c r="AW65" s="7">
        <f>AF65*$AO$6</f>
        <v>0</v>
      </c>
      <c r="AX65" s="7">
        <f>AG65*$AO$5</f>
        <v>7</v>
      </c>
      <c r="AY65" s="7">
        <f>AG65*$AO$6</f>
        <v>0</v>
      </c>
      <c r="AZ65" s="1">
        <f t="shared" ref="AZ65:AZ79" si="103">AH65*$BA$5</f>
        <v>23.200000000000003</v>
      </c>
      <c r="BA65" s="1">
        <f t="shared" ref="BA65:BA79" si="104">AH65*$BA$6</f>
        <v>5.8000000000000007</v>
      </c>
      <c r="BM65" s="7"/>
      <c r="BN65" s="7"/>
      <c r="BO65" s="7"/>
      <c r="BP65" s="7"/>
      <c r="BQ65" s="7">
        <f t="shared" ref="BQ65:BQ79" si="105">ROUND(AT65,0)</f>
        <v>2</v>
      </c>
      <c r="BR65" s="7">
        <f t="shared" ref="BR65:BR79" si="106">ROUND(AU65,0)</f>
        <v>0</v>
      </c>
      <c r="BS65" s="7">
        <f t="shared" ref="BS65:BS79" si="107">ROUND(AV65,0)</f>
        <v>5</v>
      </c>
      <c r="BT65" s="7">
        <f t="shared" ref="BT65:BT79" si="108">ROUND(AW65,0)</f>
        <v>0</v>
      </c>
      <c r="BU65" s="7">
        <f t="shared" ref="BU65:BU79" si="109">ROUND(AX65,0)</f>
        <v>7</v>
      </c>
      <c r="BV65" s="7">
        <f t="shared" ref="BV65:BV79" si="110">ROUND(AY65,0)</f>
        <v>0</v>
      </c>
      <c r="BW65" s="7">
        <f t="shared" ref="BW65:BW79" si="111">ROUND(AZ65,0)</f>
        <v>23</v>
      </c>
      <c r="BX65" s="7">
        <f t="shared" ref="BX65:BX79" si="112">ROUND(BA65,0)</f>
        <v>6</v>
      </c>
      <c r="BY65" s="7"/>
      <c r="BZ65" s="7"/>
      <c r="CA65" s="7"/>
      <c r="CB65" s="7"/>
      <c r="CC65" s="7"/>
      <c r="CD65" s="7"/>
      <c r="CE65" s="7"/>
      <c r="CF65" s="7"/>
      <c r="CH65" s="1">
        <v>1</v>
      </c>
      <c r="CI65" s="11">
        <f t="shared" ref="CI65" si="113">SUM($BQ$12*BQ65,$BS$12*BS65,$BU$12*BU65,$BW$12*BW65)</f>
        <v>81.839729729729726</v>
      </c>
      <c r="CJ65" s="11">
        <f t="shared" ref="CJ65" si="114">SUM($BR$12*BR65,$BT$12*BT65,$BV$12*BV65,$BX$12*BX65)</f>
        <v>3.66</v>
      </c>
      <c r="CL65" s="1" t="str">
        <f t="shared" ref="CL65:CL79" si="115">"["&amp;ROUND(CI65,2)&amp;", "&amp;ROUND(CJ65,2)&amp;"]"</f>
        <v>[81.84, 3.66]</v>
      </c>
    </row>
    <row r="66" spans="2:90" x14ac:dyDescent="0.35">
      <c r="B66" s="13">
        <v>2</v>
      </c>
      <c r="C66" s="45" t="s">
        <v>26</v>
      </c>
      <c r="D66" s="46"/>
      <c r="E66" s="46"/>
      <c r="F66" s="46"/>
      <c r="G66" s="47"/>
      <c r="H66" s="2">
        <f t="shared" ref="H66:H79" si="116">H40*1.1</f>
        <v>3751.0000000000009</v>
      </c>
      <c r="I66" s="48">
        <f t="shared" ref="I66:I79" si="117">H66/$H$80</f>
        <v>5.6251134095445493E-2</v>
      </c>
      <c r="J66" s="77"/>
      <c r="K66" s="78"/>
      <c r="L66" s="123">
        <f t="shared" si="96"/>
        <v>2.1671902867159187</v>
      </c>
      <c r="M66" s="123">
        <f t="shared" si="96"/>
        <v>4.6955789545511575</v>
      </c>
      <c r="N66" s="79">
        <f t="shared" si="96"/>
        <v>6.01997301865533</v>
      </c>
      <c r="O66" s="80">
        <f t="shared" si="96"/>
        <v>25.765484519844815</v>
      </c>
      <c r="P66" s="81"/>
      <c r="Q66" s="109"/>
      <c r="R66" s="109"/>
      <c r="S66" s="82"/>
      <c r="U66" s="13">
        <v>2</v>
      </c>
      <c r="V66" s="45" t="str">
        <f t="shared" si="97"/>
        <v>Mahalle 2</v>
      </c>
      <c r="W66" s="46"/>
      <c r="X66" s="46"/>
      <c r="Y66" s="46"/>
      <c r="Z66" s="47"/>
      <c r="AA66" s="2">
        <f t="shared" si="98"/>
        <v>3751.0000000000009</v>
      </c>
      <c r="AB66" s="76">
        <f t="shared" si="99"/>
        <v>5.6251134095445493E-2</v>
      </c>
      <c r="AC66" s="83"/>
      <c r="AD66" s="84"/>
      <c r="AE66" s="84">
        <f t="shared" ref="AE66:AE79" si="118">ROUND(L66,0)</f>
        <v>2</v>
      </c>
      <c r="AF66" s="54">
        <f t="shared" ref="AF66:AF79" si="119">ROUND(M66,0)</f>
        <v>5</v>
      </c>
      <c r="AG66" s="54">
        <f t="shared" ref="AG66:AG79" si="120">ROUND(N66,0)</f>
        <v>6</v>
      </c>
      <c r="AH66" s="55">
        <f t="shared" ref="AH66:AH79" si="121">ROUND(O66,0)</f>
        <v>26</v>
      </c>
      <c r="AI66" s="56"/>
      <c r="AJ66" s="114"/>
      <c r="AK66" s="161"/>
      <c r="AL66" s="85"/>
      <c r="AP66" s="7"/>
      <c r="AQ66" s="7"/>
      <c r="AR66" s="7"/>
      <c r="AS66" s="7"/>
      <c r="AT66" s="7">
        <f t="shared" si="101"/>
        <v>2</v>
      </c>
      <c r="AU66" s="7">
        <f t="shared" si="102"/>
        <v>0</v>
      </c>
      <c r="AV66" s="7">
        <f t="shared" ref="AV66:AV79" si="122">AF66*$AO$5</f>
        <v>5</v>
      </c>
      <c r="AW66" s="7">
        <f t="shared" ref="AW66:AW79" si="123">AF66*$AO$6</f>
        <v>0</v>
      </c>
      <c r="AX66" s="7">
        <f t="shared" ref="AX66:AX79" si="124">AG66*$AO$5</f>
        <v>6</v>
      </c>
      <c r="AY66" s="7">
        <f t="shared" ref="AY66:AY79" si="125">AG66*$AO$6</f>
        <v>0</v>
      </c>
      <c r="AZ66" s="1">
        <f t="shared" si="103"/>
        <v>20.8</v>
      </c>
      <c r="BA66" s="1">
        <f t="shared" si="104"/>
        <v>5.2</v>
      </c>
      <c r="BM66" s="7"/>
      <c r="BN66" s="7"/>
      <c r="BO66" s="7"/>
      <c r="BP66" s="7"/>
      <c r="BQ66" s="7">
        <f t="shared" si="105"/>
        <v>2</v>
      </c>
      <c r="BR66" s="7">
        <f t="shared" si="106"/>
        <v>0</v>
      </c>
      <c r="BS66" s="7">
        <f t="shared" si="107"/>
        <v>5</v>
      </c>
      <c r="BT66" s="7">
        <f t="shared" si="108"/>
        <v>0</v>
      </c>
      <c r="BU66" s="7">
        <f t="shared" si="109"/>
        <v>6</v>
      </c>
      <c r="BV66" s="7">
        <f t="shared" si="110"/>
        <v>0</v>
      </c>
      <c r="BW66" s="7">
        <f t="shared" si="111"/>
        <v>21</v>
      </c>
      <c r="BX66" s="7">
        <f t="shared" si="112"/>
        <v>5</v>
      </c>
      <c r="BY66" s="7"/>
      <c r="BZ66" s="7"/>
      <c r="CA66" s="7"/>
      <c r="CB66" s="7"/>
      <c r="CC66" s="7"/>
      <c r="CD66" s="7"/>
      <c r="CE66" s="7"/>
      <c r="CF66" s="7"/>
      <c r="CH66" s="1">
        <v>2</v>
      </c>
      <c r="CI66" s="11">
        <f t="shared" ref="CI66:CI79" si="126">SUM($BQ$12*BQ66,$BS$12*BS66,$BU$12*BU66,$BW$12*BW66)</f>
        <v>74.759729729729727</v>
      </c>
      <c r="CJ66" s="11">
        <f t="shared" ref="CJ66:CJ79" si="127">SUM($BR$12*BR66,$BT$12*BT66,$BV$12*BV66,$BX$12*BX66)</f>
        <v>3.05</v>
      </c>
      <c r="CL66" s="1" t="str">
        <f t="shared" si="115"/>
        <v>[74.76, 3.05]</v>
      </c>
    </row>
    <row r="67" spans="2:90" x14ac:dyDescent="0.35">
      <c r="B67" s="13">
        <v>3</v>
      </c>
      <c r="C67" s="57" t="s">
        <v>27</v>
      </c>
      <c r="D67" s="46"/>
      <c r="E67" s="46"/>
      <c r="F67" s="46"/>
      <c r="G67" s="47"/>
      <c r="H67" s="2">
        <f t="shared" si="116"/>
        <v>3916.7700000000004</v>
      </c>
      <c r="I67" s="48">
        <f t="shared" si="117"/>
        <v>5.8737071311921622E-2</v>
      </c>
      <c r="J67" s="77"/>
      <c r="K67" s="78"/>
      <c r="L67" s="123">
        <f t="shared" si="96"/>
        <v>2.2629661155159444</v>
      </c>
      <c r="M67" s="123">
        <f t="shared" si="96"/>
        <v>4.903093250284547</v>
      </c>
      <c r="N67" s="79">
        <f t="shared" si="96"/>
        <v>6.2860169875442908</v>
      </c>
      <c r="O67" s="80">
        <f t="shared" si="96"/>
        <v>26.904152706689565</v>
      </c>
      <c r="P67" s="81"/>
      <c r="Q67" s="109"/>
      <c r="R67" s="109"/>
      <c r="S67" s="82"/>
      <c r="U67" s="13">
        <v>3</v>
      </c>
      <c r="V67" s="57" t="str">
        <f t="shared" si="97"/>
        <v>Mahalle 3</v>
      </c>
      <c r="W67" s="46"/>
      <c r="X67" s="46"/>
      <c r="Y67" s="46"/>
      <c r="Z67" s="47"/>
      <c r="AA67" s="2">
        <f t="shared" si="98"/>
        <v>3916.7700000000004</v>
      </c>
      <c r="AB67" s="76">
        <f t="shared" si="99"/>
        <v>5.8737071311921622E-2</v>
      </c>
      <c r="AC67" s="83"/>
      <c r="AD67" s="84"/>
      <c r="AE67" s="84">
        <f t="shared" si="118"/>
        <v>2</v>
      </c>
      <c r="AF67" s="54">
        <f t="shared" si="119"/>
        <v>5</v>
      </c>
      <c r="AG67" s="54">
        <f t="shared" si="120"/>
        <v>6</v>
      </c>
      <c r="AH67" s="55">
        <f t="shared" si="121"/>
        <v>27</v>
      </c>
      <c r="AI67" s="56"/>
      <c r="AJ67" s="114"/>
      <c r="AK67" s="161"/>
      <c r="AL67" s="85"/>
      <c r="AP67" s="7"/>
      <c r="AQ67" s="7"/>
      <c r="AR67" s="7"/>
      <c r="AS67" s="7"/>
      <c r="AT67" s="7">
        <f t="shared" si="101"/>
        <v>2</v>
      </c>
      <c r="AU67" s="7">
        <f t="shared" si="102"/>
        <v>0</v>
      </c>
      <c r="AV67" s="7">
        <f t="shared" si="122"/>
        <v>5</v>
      </c>
      <c r="AW67" s="7">
        <f t="shared" si="123"/>
        <v>0</v>
      </c>
      <c r="AX67" s="7">
        <f t="shared" si="124"/>
        <v>6</v>
      </c>
      <c r="AY67" s="7">
        <f t="shared" si="125"/>
        <v>0</v>
      </c>
      <c r="AZ67" s="1">
        <f t="shared" si="103"/>
        <v>21.6</v>
      </c>
      <c r="BA67" s="1">
        <f t="shared" si="104"/>
        <v>5.4</v>
      </c>
      <c r="BM67" s="7"/>
      <c r="BN67" s="7"/>
      <c r="BO67" s="7"/>
      <c r="BP67" s="7"/>
      <c r="BQ67" s="7">
        <f t="shared" si="105"/>
        <v>2</v>
      </c>
      <c r="BR67" s="7">
        <f t="shared" si="106"/>
        <v>0</v>
      </c>
      <c r="BS67" s="7">
        <f t="shared" si="107"/>
        <v>5</v>
      </c>
      <c r="BT67" s="7">
        <f t="shared" si="108"/>
        <v>0</v>
      </c>
      <c r="BU67" s="7">
        <f t="shared" si="109"/>
        <v>6</v>
      </c>
      <c r="BV67" s="7">
        <f t="shared" si="110"/>
        <v>0</v>
      </c>
      <c r="BW67" s="7">
        <f t="shared" si="111"/>
        <v>22</v>
      </c>
      <c r="BX67" s="7">
        <f t="shared" si="112"/>
        <v>5</v>
      </c>
      <c r="BY67" s="7"/>
      <c r="BZ67" s="7"/>
      <c r="CA67" s="7"/>
      <c r="CB67" s="7"/>
      <c r="CC67" s="7"/>
      <c r="CD67" s="7"/>
      <c r="CE67" s="7"/>
      <c r="CF67" s="7"/>
      <c r="CH67" s="1">
        <v>3</v>
      </c>
      <c r="CI67" s="11">
        <f t="shared" si="126"/>
        <v>77.509729729729727</v>
      </c>
      <c r="CJ67" s="11">
        <f t="shared" si="127"/>
        <v>3.05</v>
      </c>
      <c r="CL67" s="1" t="str">
        <f t="shared" si="115"/>
        <v>[77.51, 3.05]</v>
      </c>
    </row>
    <row r="68" spans="2:90" x14ac:dyDescent="0.35">
      <c r="B68" s="13">
        <v>4</v>
      </c>
      <c r="C68" s="57" t="s">
        <v>28</v>
      </c>
      <c r="D68" s="46"/>
      <c r="E68" s="46"/>
      <c r="F68" s="46"/>
      <c r="G68" s="47"/>
      <c r="H68" s="2">
        <f t="shared" si="116"/>
        <v>5101.3600000000006</v>
      </c>
      <c r="I68" s="48">
        <f t="shared" si="117"/>
        <v>7.6501542369805858E-2</v>
      </c>
      <c r="J68" s="77"/>
      <c r="K68" s="78"/>
      <c r="L68" s="123">
        <f t="shared" si="96"/>
        <v>2.9473787899336492</v>
      </c>
      <c r="M68" s="123">
        <f t="shared" si="96"/>
        <v>6.385987378189574</v>
      </c>
      <c r="N68" s="79">
        <f t="shared" si="96"/>
        <v>8.1871633053712483</v>
      </c>
      <c r="O68" s="80">
        <f t="shared" si="96"/>
        <v>35.04105894698894</v>
      </c>
      <c r="P68" s="81"/>
      <c r="Q68" s="109"/>
      <c r="R68" s="109"/>
      <c r="S68" s="82"/>
      <c r="U68" s="13">
        <v>4</v>
      </c>
      <c r="V68" s="57" t="str">
        <f t="shared" si="97"/>
        <v>Mahalle 4</v>
      </c>
      <c r="W68" s="46"/>
      <c r="X68" s="46"/>
      <c r="Y68" s="46"/>
      <c r="Z68" s="47"/>
      <c r="AA68" s="2">
        <f t="shared" si="98"/>
        <v>5101.3600000000006</v>
      </c>
      <c r="AB68" s="76">
        <f t="shared" si="99"/>
        <v>7.6501542369805858E-2</v>
      </c>
      <c r="AC68" s="83"/>
      <c r="AD68" s="84"/>
      <c r="AE68" s="84">
        <f t="shared" si="118"/>
        <v>3</v>
      </c>
      <c r="AF68" s="54">
        <f t="shared" si="119"/>
        <v>6</v>
      </c>
      <c r="AG68" s="54">
        <f t="shared" si="120"/>
        <v>8</v>
      </c>
      <c r="AH68" s="55">
        <f t="shared" si="121"/>
        <v>35</v>
      </c>
      <c r="AI68" s="56"/>
      <c r="AJ68" s="114"/>
      <c r="AK68" s="161"/>
      <c r="AL68" s="85"/>
      <c r="AP68" s="7"/>
      <c r="AQ68" s="7"/>
      <c r="AR68" s="7"/>
      <c r="AS68" s="7"/>
      <c r="AT68" s="7">
        <f t="shared" si="101"/>
        <v>3</v>
      </c>
      <c r="AU68" s="7">
        <f t="shared" si="102"/>
        <v>0</v>
      </c>
      <c r="AV68" s="7">
        <f t="shared" si="122"/>
        <v>6</v>
      </c>
      <c r="AW68" s="7">
        <f t="shared" si="123"/>
        <v>0</v>
      </c>
      <c r="AX68" s="7">
        <f t="shared" si="124"/>
        <v>8</v>
      </c>
      <c r="AY68" s="7">
        <f t="shared" si="125"/>
        <v>0</v>
      </c>
      <c r="AZ68" s="1">
        <f t="shared" si="103"/>
        <v>28</v>
      </c>
      <c r="BA68" s="1">
        <f t="shared" si="104"/>
        <v>7</v>
      </c>
      <c r="BM68" s="7"/>
      <c r="BN68" s="7"/>
      <c r="BO68" s="7"/>
      <c r="BP68" s="7"/>
      <c r="BQ68" s="7">
        <f t="shared" si="105"/>
        <v>3</v>
      </c>
      <c r="BR68" s="7">
        <f t="shared" si="106"/>
        <v>0</v>
      </c>
      <c r="BS68" s="7">
        <f t="shared" si="107"/>
        <v>6</v>
      </c>
      <c r="BT68" s="7">
        <f t="shared" si="108"/>
        <v>0</v>
      </c>
      <c r="BU68" s="7">
        <f t="shared" si="109"/>
        <v>8</v>
      </c>
      <c r="BV68" s="7">
        <f t="shared" si="110"/>
        <v>0</v>
      </c>
      <c r="BW68" s="7">
        <f t="shared" si="111"/>
        <v>28</v>
      </c>
      <c r="BX68" s="7">
        <f t="shared" si="112"/>
        <v>7</v>
      </c>
      <c r="BY68" s="7"/>
      <c r="BZ68" s="7"/>
      <c r="CA68" s="7"/>
      <c r="CB68" s="7"/>
      <c r="CC68" s="7"/>
      <c r="CD68" s="7"/>
      <c r="CE68" s="7"/>
      <c r="CF68" s="7"/>
      <c r="CH68" s="1">
        <v>4</v>
      </c>
      <c r="CI68" s="11">
        <f t="shared" si="126"/>
        <v>99.515675675675681</v>
      </c>
      <c r="CJ68" s="11">
        <f t="shared" si="127"/>
        <v>4.2699999999999996</v>
      </c>
      <c r="CL68" s="1" t="str">
        <f t="shared" si="115"/>
        <v>[99.52, 4.27]</v>
      </c>
    </row>
    <row r="69" spans="2:90" x14ac:dyDescent="0.35">
      <c r="B69" s="13">
        <v>5</v>
      </c>
      <c r="C69" s="45" t="s">
        <v>29</v>
      </c>
      <c r="D69" s="46"/>
      <c r="E69" s="46"/>
      <c r="F69" s="46"/>
      <c r="G69" s="47"/>
      <c r="H69" s="2">
        <f t="shared" si="116"/>
        <v>4011.150000000001</v>
      </c>
      <c r="I69" s="48">
        <f t="shared" si="117"/>
        <v>6.0152422427871555E-2</v>
      </c>
      <c r="J69" s="77"/>
      <c r="K69" s="78"/>
      <c r="L69" s="123">
        <f t="shared" si="96"/>
        <v>2.3174954195042812</v>
      </c>
      <c r="M69" s="123">
        <f t="shared" si="96"/>
        <v>5.0212400755926092</v>
      </c>
      <c r="N69" s="79">
        <f t="shared" si="96"/>
        <v>6.4374872764007813</v>
      </c>
      <c r="O69" s="80">
        <f t="shared" si="96"/>
        <v>27.552445542995343</v>
      </c>
      <c r="P69" s="81"/>
      <c r="Q69" s="109"/>
      <c r="R69" s="109"/>
      <c r="S69" s="82"/>
      <c r="U69" s="13">
        <v>5</v>
      </c>
      <c r="V69" s="45" t="str">
        <f t="shared" si="97"/>
        <v>Mahalle 5</v>
      </c>
      <c r="W69" s="46"/>
      <c r="X69" s="46"/>
      <c r="Y69" s="46"/>
      <c r="Z69" s="47"/>
      <c r="AA69" s="2">
        <f t="shared" si="98"/>
        <v>4011.150000000001</v>
      </c>
      <c r="AB69" s="76">
        <f t="shared" si="99"/>
        <v>6.0152422427871555E-2</v>
      </c>
      <c r="AC69" s="83"/>
      <c r="AD69" s="84"/>
      <c r="AE69" s="84">
        <f t="shared" si="118"/>
        <v>2</v>
      </c>
      <c r="AF69" s="54">
        <f t="shared" si="119"/>
        <v>5</v>
      </c>
      <c r="AG69" s="54">
        <f t="shared" si="120"/>
        <v>6</v>
      </c>
      <c r="AH69" s="55">
        <f t="shared" si="121"/>
        <v>28</v>
      </c>
      <c r="AI69" s="56"/>
      <c r="AJ69" s="114"/>
      <c r="AK69" s="161"/>
      <c r="AL69" s="85"/>
      <c r="AP69" s="7"/>
      <c r="AQ69" s="7"/>
      <c r="AR69" s="7"/>
      <c r="AS69" s="7"/>
      <c r="AT69" s="7">
        <f t="shared" si="101"/>
        <v>2</v>
      </c>
      <c r="AU69" s="7">
        <f t="shared" si="102"/>
        <v>0</v>
      </c>
      <c r="AV69" s="7">
        <f t="shared" si="122"/>
        <v>5</v>
      </c>
      <c r="AW69" s="7">
        <f t="shared" si="123"/>
        <v>0</v>
      </c>
      <c r="AX69" s="7">
        <f t="shared" si="124"/>
        <v>6</v>
      </c>
      <c r="AY69" s="7">
        <f t="shared" si="125"/>
        <v>0</v>
      </c>
      <c r="AZ69" s="1">
        <f t="shared" si="103"/>
        <v>22.400000000000002</v>
      </c>
      <c r="BA69" s="1">
        <f t="shared" si="104"/>
        <v>5.6000000000000005</v>
      </c>
      <c r="BM69" s="7"/>
      <c r="BN69" s="7"/>
      <c r="BO69" s="7"/>
      <c r="BP69" s="7"/>
      <c r="BQ69" s="7">
        <f t="shared" si="105"/>
        <v>2</v>
      </c>
      <c r="BR69" s="7">
        <f t="shared" si="106"/>
        <v>0</v>
      </c>
      <c r="BS69" s="7">
        <f t="shared" si="107"/>
        <v>5</v>
      </c>
      <c r="BT69" s="7">
        <f t="shared" si="108"/>
        <v>0</v>
      </c>
      <c r="BU69" s="7">
        <f t="shared" si="109"/>
        <v>6</v>
      </c>
      <c r="BV69" s="7">
        <f t="shared" si="110"/>
        <v>0</v>
      </c>
      <c r="BW69" s="7">
        <f t="shared" si="111"/>
        <v>22</v>
      </c>
      <c r="BX69" s="7">
        <f t="shared" si="112"/>
        <v>6</v>
      </c>
      <c r="BY69" s="7"/>
      <c r="BZ69" s="7"/>
      <c r="CA69" s="7"/>
      <c r="CB69" s="7"/>
      <c r="CC69" s="7"/>
      <c r="CD69" s="7"/>
      <c r="CE69" s="7"/>
      <c r="CF69" s="7"/>
      <c r="CH69" s="1">
        <v>5</v>
      </c>
      <c r="CI69" s="11">
        <f t="shared" si="126"/>
        <v>77.509729729729727</v>
      </c>
      <c r="CJ69" s="11">
        <f t="shared" si="127"/>
        <v>3.66</v>
      </c>
      <c r="CL69" s="1" t="str">
        <f t="shared" si="115"/>
        <v>[77.51, 3.66]</v>
      </c>
    </row>
    <row r="70" spans="2:90" x14ac:dyDescent="0.35">
      <c r="B70" s="13">
        <v>6</v>
      </c>
      <c r="C70" s="57" t="s">
        <v>30</v>
      </c>
      <c r="D70" s="46"/>
      <c r="E70" s="46"/>
      <c r="F70" s="46"/>
      <c r="G70" s="47"/>
      <c r="H70" s="2">
        <f t="shared" si="116"/>
        <v>4895.6600000000008</v>
      </c>
      <c r="I70" s="48">
        <f t="shared" si="117"/>
        <v>7.3416802758120139E-2</v>
      </c>
      <c r="J70" s="77"/>
      <c r="K70" s="78"/>
      <c r="L70" s="123">
        <f t="shared" si="96"/>
        <v>2.8285328709847115</v>
      </c>
      <c r="M70" s="123">
        <f t="shared" si="96"/>
        <v>6.1284878871335424</v>
      </c>
      <c r="N70" s="79">
        <f t="shared" si="96"/>
        <v>7.8570357527353103</v>
      </c>
      <c r="O70" s="80">
        <f t="shared" si="96"/>
        <v>33.628113021707129</v>
      </c>
      <c r="P70" s="81"/>
      <c r="Q70" s="109"/>
      <c r="R70" s="109"/>
      <c r="S70" s="82"/>
      <c r="U70" s="13">
        <v>6</v>
      </c>
      <c r="V70" s="57" t="str">
        <f t="shared" si="97"/>
        <v>Mahalle 6</v>
      </c>
      <c r="W70" s="46"/>
      <c r="X70" s="46"/>
      <c r="Y70" s="46"/>
      <c r="Z70" s="47"/>
      <c r="AA70" s="2">
        <f t="shared" si="98"/>
        <v>4895.6600000000008</v>
      </c>
      <c r="AB70" s="76">
        <f t="shared" si="99"/>
        <v>7.3416802758120139E-2</v>
      </c>
      <c r="AC70" s="83"/>
      <c r="AD70" s="84"/>
      <c r="AE70" s="84">
        <f t="shared" si="118"/>
        <v>3</v>
      </c>
      <c r="AF70" s="54">
        <f t="shared" si="119"/>
        <v>6</v>
      </c>
      <c r="AG70" s="54">
        <f t="shared" si="120"/>
        <v>8</v>
      </c>
      <c r="AH70" s="55">
        <f t="shared" si="121"/>
        <v>34</v>
      </c>
      <c r="AI70" s="56"/>
      <c r="AJ70" s="114"/>
      <c r="AK70" s="161"/>
      <c r="AL70" s="85"/>
      <c r="AP70" s="7"/>
      <c r="AQ70" s="7"/>
      <c r="AR70" s="7"/>
      <c r="AS70" s="7"/>
      <c r="AT70" s="7">
        <f t="shared" si="101"/>
        <v>3</v>
      </c>
      <c r="AU70" s="7">
        <f t="shared" si="102"/>
        <v>0</v>
      </c>
      <c r="AV70" s="7">
        <f t="shared" si="122"/>
        <v>6</v>
      </c>
      <c r="AW70" s="7">
        <f t="shared" si="123"/>
        <v>0</v>
      </c>
      <c r="AX70" s="7">
        <f t="shared" si="124"/>
        <v>8</v>
      </c>
      <c r="AY70" s="7">
        <f t="shared" si="125"/>
        <v>0</v>
      </c>
      <c r="AZ70" s="1">
        <f t="shared" si="103"/>
        <v>27.200000000000003</v>
      </c>
      <c r="BA70" s="1">
        <f t="shared" si="104"/>
        <v>6.8000000000000007</v>
      </c>
      <c r="BM70" s="7"/>
      <c r="BN70" s="7"/>
      <c r="BO70" s="7"/>
      <c r="BP70" s="7"/>
      <c r="BQ70" s="7">
        <f t="shared" si="105"/>
        <v>3</v>
      </c>
      <c r="BR70" s="7">
        <f t="shared" si="106"/>
        <v>0</v>
      </c>
      <c r="BS70" s="7">
        <f t="shared" si="107"/>
        <v>6</v>
      </c>
      <c r="BT70" s="7">
        <f t="shared" si="108"/>
        <v>0</v>
      </c>
      <c r="BU70" s="7">
        <f t="shared" si="109"/>
        <v>8</v>
      </c>
      <c r="BV70" s="7">
        <f t="shared" si="110"/>
        <v>0</v>
      </c>
      <c r="BW70" s="7">
        <f t="shared" si="111"/>
        <v>27</v>
      </c>
      <c r="BX70" s="7">
        <f t="shared" si="112"/>
        <v>7</v>
      </c>
      <c r="BY70" s="7"/>
      <c r="BZ70" s="7"/>
      <c r="CA70" s="7"/>
      <c r="CB70" s="7"/>
      <c r="CC70" s="7"/>
      <c r="CD70" s="7"/>
      <c r="CE70" s="7"/>
      <c r="CF70" s="7"/>
      <c r="CH70" s="1">
        <v>6</v>
      </c>
      <c r="CI70" s="11">
        <f t="shared" si="126"/>
        <v>96.765675675675681</v>
      </c>
      <c r="CJ70" s="11">
        <f t="shared" si="127"/>
        <v>4.2699999999999996</v>
      </c>
      <c r="CL70" s="1" t="str">
        <f t="shared" si="115"/>
        <v>[96.77, 4.27]</v>
      </c>
    </row>
    <row r="71" spans="2:90" x14ac:dyDescent="0.35">
      <c r="B71" s="13">
        <v>7</v>
      </c>
      <c r="C71" s="45" t="s">
        <v>31</v>
      </c>
      <c r="D71" s="46"/>
      <c r="E71" s="46"/>
      <c r="F71" s="46"/>
      <c r="G71" s="47"/>
      <c r="H71" s="2">
        <f t="shared" si="116"/>
        <v>3937.3400000000006</v>
      </c>
      <c r="I71" s="48">
        <f t="shared" si="117"/>
        <v>5.9045545273090201E-2</v>
      </c>
      <c r="J71" s="77"/>
      <c r="K71" s="78"/>
      <c r="L71" s="123">
        <f t="shared" si="96"/>
        <v>2.2748507074108386</v>
      </c>
      <c r="M71" s="123">
        <f t="shared" si="96"/>
        <v>4.9288431993901503</v>
      </c>
      <c r="N71" s="79">
        <f t="shared" si="96"/>
        <v>6.319029742807885</v>
      </c>
      <c r="O71" s="80">
        <f t="shared" si="96"/>
        <v>27.045447299217749</v>
      </c>
      <c r="P71" s="81"/>
      <c r="Q71" s="109"/>
      <c r="R71" s="109"/>
      <c r="S71" s="82"/>
      <c r="U71" s="13">
        <v>7</v>
      </c>
      <c r="V71" s="45" t="str">
        <f t="shared" si="97"/>
        <v>Mahalle 7</v>
      </c>
      <c r="W71" s="46"/>
      <c r="X71" s="46"/>
      <c r="Y71" s="46"/>
      <c r="Z71" s="47"/>
      <c r="AA71" s="2">
        <f t="shared" si="98"/>
        <v>3937.3400000000006</v>
      </c>
      <c r="AB71" s="76">
        <f t="shared" si="99"/>
        <v>5.9045545273090201E-2</v>
      </c>
      <c r="AC71" s="83"/>
      <c r="AD71" s="84"/>
      <c r="AE71" s="84">
        <f t="shared" si="118"/>
        <v>2</v>
      </c>
      <c r="AF71" s="54">
        <f t="shared" si="119"/>
        <v>5</v>
      </c>
      <c r="AG71" s="54">
        <f t="shared" si="120"/>
        <v>6</v>
      </c>
      <c r="AH71" s="55">
        <f t="shared" si="121"/>
        <v>27</v>
      </c>
      <c r="AI71" s="56"/>
      <c r="AJ71" s="114"/>
      <c r="AK71" s="161"/>
      <c r="AL71" s="85"/>
      <c r="AP71" s="7"/>
      <c r="AQ71" s="7"/>
      <c r="AR71" s="7"/>
      <c r="AS71" s="7"/>
      <c r="AT71" s="7">
        <f t="shared" si="101"/>
        <v>2</v>
      </c>
      <c r="AU71" s="7">
        <f t="shared" si="102"/>
        <v>0</v>
      </c>
      <c r="AV71" s="7">
        <f t="shared" si="122"/>
        <v>5</v>
      </c>
      <c r="AW71" s="7">
        <f t="shared" si="123"/>
        <v>0</v>
      </c>
      <c r="AX71" s="7">
        <f t="shared" si="124"/>
        <v>6</v>
      </c>
      <c r="AY71" s="7">
        <f t="shared" si="125"/>
        <v>0</v>
      </c>
      <c r="AZ71" s="1">
        <f t="shared" si="103"/>
        <v>21.6</v>
      </c>
      <c r="BA71" s="1">
        <f t="shared" si="104"/>
        <v>5.4</v>
      </c>
      <c r="BM71" s="7"/>
      <c r="BN71" s="7"/>
      <c r="BO71" s="7"/>
      <c r="BP71" s="7"/>
      <c r="BQ71" s="7">
        <f t="shared" si="105"/>
        <v>2</v>
      </c>
      <c r="BR71" s="7">
        <f t="shared" si="106"/>
        <v>0</v>
      </c>
      <c r="BS71" s="7">
        <f t="shared" si="107"/>
        <v>5</v>
      </c>
      <c r="BT71" s="7">
        <f t="shared" si="108"/>
        <v>0</v>
      </c>
      <c r="BU71" s="7">
        <f t="shared" si="109"/>
        <v>6</v>
      </c>
      <c r="BV71" s="7">
        <f t="shared" si="110"/>
        <v>0</v>
      </c>
      <c r="BW71" s="7">
        <f t="shared" si="111"/>
        <v>22</v>
      </c>
      <c r="BX71" s="7">
        <f t="shared" si="112"/>
        <v>5</v>
      </c>
      <c r="BY71" s="7"/>
      <c r="BZ71" s="7"/>
      <c r="CA71" s="7"/>
      <c r="CB71" s="7"/>
      <c r="CC71" s="7"/>
      <c r="CD71" s="7"/>
      <c r="CE71" s="7"/>
      <c r="CF71" s="7"/>
      <c r="CH71" s="1">
        <v>7</v>
      </c>
      <c r="CI71" s="11">
        <f t="shared" si="126"/>
        <v>77.509729729729727</v>
      </c>
      <c r="CJ71" s="11">
        <f t="shared" si="127"/>
        <v>3.05</v>
      </c>
      <c r="CL71" s="1" t="str">
        <f t="shared" si="115"/>
        <v>[77.51, 3.05]</v>
      </c>
    </row>
    <row r="72" spans="2:90" x14ac:dyDescent="0.35">
      <c r="B72" s="13">
        <v>8</v>
      </c>
      <c r="C72" s="57" t="s">
        <v>32</v>
      </c>
      <c r="D72" s="46"/>
      <c r="E72" s="46"/>
      <c r="F72" s="46"/>
      <c r="G72" s="47"/>
      <c r="H72" s="2">
        <f t="shared" si="116"/>
        <v>5161.8600000000006</v>
      </c>
      <c r="I72" s="48">
        <f t="shared" si="117"/>
        <v>7.740881872618402E-2</v>
      </c>
      <c r="J72" s="77"/>
      <c r="K72" s="78"/>
      <c r="L72" s="123">
        <f t="shared" si="96"/>
        <v>2.9823334719774546</v>
      </c>
      <c r="M72" s="123">
        <f t="shared" si="96"/>
        <v>6.4617225226178192</v>
      </c>
      <c r="N72" s="79">
        <f t="shared" si="96"/>
        <v>8.2842596443818177</v>
      </c>
      <c r="O72" s="80">
        <f t="shared" si="96"/>
        <v>35.456631277954187</v>
      </c>
      <c r="P72" s="81"/>
      <c r="Q72" s="109"/>
      <c r="R72" s="109"/>
      <c r="S72" s="82"/>
      <c r="U72" s="13">
        <v>8</v>
      </c>
      <c r="V72" s="57" t="str">
        <f t="shared" si="97"/>
        <v>Mahalle 8</v>
      </c>
      <c r="W72" s="46"/>
      <c r="X72" s="46"/>
      <c r="Y72" s="46"/>
      <c r="Z72" s="47"/>
      <c r="AA72" s="2">
        <f t="shared" si="98"/>
        <v>5161.8600000000006</v>
      </c>
      <c r="AB72" s="76">
        <f t="shared" si="99"/>
        <v>7.740881872618402E-2</v>
      </c>
      <c r="AC72" s="83"/>
      <c r="AD72" s="84"/>
      <c r="AE72" s="84">
        <f t="shared" si="118"/>
        <v>3</v>
      </c>
      <c r="AF72" s="54">
        <f t="shared" si="119"/>
        <v>6</v>
      </c>
      <c r="AG72" s="54">
        <f t="shared" si="120"/>
        <v>8</v>
      </c>
      <c r="AH72" s="55">
        <f t="shared" si="121"/>
        <v>35</v>
      </c>
      <c r="AI72" s="56"/>
      <c r="AJ72" s="114"/>
      <c r="AK72" s="161"/>
      <c r="AL72" s="85"/>
      <c r="AP72" s="7"/>
      <c r="AQ72" s="7"/>
      <c r="AR72" s="7"/>
      <c r="AS72" s="7"/>
      <c r="AT72" s="7">
        <f t="shared" si="101"/>
        <v>3</v>
      </c>
      <c r="AU72" s="7">
        <f t="shared" si="102"/>
        <v>0</v>
      </c>
      <c r="AV72" s="7">
        <f t="shared" si="122"/>
        <v>6</v>
      </c>
      <c r="AW72" s="7">
        <f t="shared" si="123"/>
        <v>0</v>
      </c>
      <c r="AX72" s="7">
        <f t="shared" si="124"/>
        <v>8</v>
      </c>
      <c r="AY72" s="7">
        <f t="shared" si="125"/>
        <v>0</v>
      </c>
      <c r="AZ72" s="1">
        <f t="shared" si="103"/>
        <v>28</v>
      </c>
      <c r="BA72" s="1">
        <f t="shared" si="104"/>
        <v>7</v>
      </c>
      <c r="BM72" s="7"/>
      <c r="BN72" s="7"/>
      <c r="BO72" s="7"/>
      <c r="BP72" s="7"/>
      <c r="BQ72" s="7">
        <f t="shared" si="105"/>
        <v>3</v>
      </c>
      <c r="BR72" s="7">
        <f t="shared" si="106"/>
        <v>0</v>
      </c>
      <c r="BS72" s="7">
        <f t="shared" si="107"/>
        <v>6</v>
      </c>
      <c r="BT72" s="7">
        <f t="shared" si="108"/>
        <v>0</v>
      </c>
      <c r="BU72" s="7">
        <f t="shared" si="109"/>
        <v>8</v>
      </c>
      <c r="BV72" s="7">
        <f t="shared" si="110"/>
        <v>0</v>
      </c>
      <c r="BW72" s="7">
        <f t="shared" si="111"/>
        <v>28</v>
      </c>
      <c r="BX72" s="7">
        <f t="shared" si="112"/>
        <v>7</v>
      </c>
      <c r="BY72" s="7"/>
      <c r="BZ72" s="7"/>
      <c r="CA72" s="7"/>
      <c r="CB72" s="7"/>
      <c r="CC72" s="7"/>
      <c r="CD72" s="7"/>
      <c r="CE72" s="7"/>
      <c r="CF72" s="7"/>
      <c r="CH72" s="1">
        <v>8</v>
      </c>
      <c r="CI72" s="11">
        <f t="shared" si="126"/>
        <v>99.515675675675681</v>
      </c>
      <c r="CJ72" s="11">
        <f t="shared" si="127"/>
        <v>4.2699999999999996</v>
      </c>
      <c r="CL72" s="1" t="str">
        <f t="shared" si="115"/>
        <v>[99.52, 4.27]</v>
      </c>
    </row>
    <row r="73" spans="2:90" x14ac:dyDescent="0.35">
      <c r="B73" s="13">
        <v>9</v>
      </c>
      <c r="C73" s="45" t="s">
        <v>33</v>
      </c>
      <c r="D73" s="46"/>
      <c r="E73" s="46"/>
      <c r="F73" s="46"/>
      <c r="G73" s="47"/>
      <c r="H73" s="2">
        <f t="shared" si="116"/>
        <v>3793.3500000000008</v>
      </c>
      <c r="I73" s="48">
        <f t="shared" si="117"/>
        <v>5.6886227544910198E-2</v>
      </c>
      <c r="J73" s="77"/>
      <c r="K73" s="78"/>
      <c r="L73" s="123">
        <f t="shared" si="96"/>
        <v>2.1916585641465822</v>
      </c>
      <c r="M73" s="123">
        <f t="shared" si="96"/>
        <v>4.7485935556509284</v>
      </c>
      <c r="N73" s="79">
        <f t="shared" si="96"/>
        <v>6.0879404559627286</v>
      </c>
      <c r="O73" s="80">
        <f t="shared" si="96"/>
        <v>26.05638515152048</v>
      </c>
      <c r="P73" s="81"/>
      <c r="Q73" s="109"/>
      <c r="R73" s="109"/>
      <c r="S73" s="82"/>
      <c r="U73" s="13">
        <v>9</v>
      </c>
      <c r="V73" s="45" t="str">
        <f t="shared" si="97"/>
        <v>Mahalle 9</v>
      </c>
      <c r="W73" s="46"/>
      <c r="X73" s="46"/>
      <c r="Y73" s="46"/>
      <c r="Z73" s="47"/>
      <c r="AA73" s="2">
        <f t="shared" si="98"/>
        <v>3793.3500000000008</v>
      </c>
      <c r="AB73" s="76">
        <f t="shared" si="99"/>
        <v>5.6886227544910198E-2</v>
      </c>
      <c r="AC73" s="83"/>
      <c r="AD73" s="84"/>
      <c r="AE73" s="84">
        <f t="shared" si="118"/>
        <v>2</v>
      </c>
      <c r="AF73" s="54">
        <f t="shared" si="119"/>
        <v>5</v>
      </c>
      <c r="AG73" s="54">
        <f t="shared" si="120"/>
        <v>6</v>
      </c>
      <c r="AH73" s="55">
        <f t="shared" si="121"/>
        <v>26</v>
      </c>
      <c r="AI73" s="56"/>
      <c r="AJ73" s="114"/>
      <c r="AK73" s="161"/>
      <c r="AL73" s="85"/>
      <c r="AP73" s="7"/>
      <c r="AQ73" s="7"/>
      <c r="AR73" s="7"/>
      <c r="AS73" s="7"/>
      <c r="AT73" s="7">
        <f t="shared" si="101"/>
        <v>2</v>
      </c>
      <c r="AU73" s="7">
        <f t="shared" si="102"/>
        <v>0</v>
      </c>
      <c r="AV73" s="7">
        <f t="shared" si="122"/>
        <v>5</v>
      </c>
      <c r="AW73" s="7">
        <f t="shared" si="123"/>
        <v>0</v>
      </c>
      <c r="AX73" s="7">
        <f t="shared" si="124"/>
        <v>6</v>
      </c>
      <c r="AY73" s="7">
        <f t="shared" si="125"/>
        <v>0</v>
      </c>
      <c r="AZ73" s="1">
        <f t="shared" si="103"/>
        <v>20.8</v>
      </c>
      <c r="BA73" s="1">
        <f t="shared" si="104"/>
        <v>5.2</v>
      </c>
      <c r="BM73" s="7"/>
      <c r="BN73" s="7"/>
      <c r="BO73" s="7"/>
      <c r="BP73" s="7"/>
      <c r="BQ73" s="7">
        <f t="shared" si="105"/>
        <v>2</v>
      </c>
      <c r="BR73" s="7">
        <f t="shared" si="106"/>
        <v>0</v>
      </c>
      <c r="BS73" s="7">
        <f t="shared" si="107"/>
        <v>5</v>
      </c>
      <c r="BT73" s="7">
        <f t="shared" si="108"/>
        <v>0</v>
      </c>
      <c r="BU73" s="7">
        <f t="shared" si="109"/>
        <v>6</v>
      </c>
      <c r="BV73" s="7">
        <f t="shared" si="110"/>
        <v>0</v>
      </c>
      <c r="BW73" s="7">
        <f t="shared" si="111"/>
        <v>21</v>
      </c>
      <c r="BX73" s="7">
        <f t="shared" si="112"/>
        <v>5</v>
      </c>
      <c r="BY73" s="7"/>
      <c r="BZ73" s="7"/>
      <c r="CA73" s="7"/>
      <c r="CB73" s="7"/>
      <c r="CC73" s="7"/>
      <c r="CD73" s="7"/>
      <c r="CE73" s="7"/>
      <c r="CF73" s="7"/>
      <c r="CH73" s="1">
        <v>9</v>
      </c>
      <c r="CI73" s="11">
        <f t="shared" si="126"/>
        <v>74.759729729729727</v>
      </c>
      <c r="CJ73" s="11">
        <f t="shared" si="127"/>
        <v>3.05</v>
      </c>
      <c r="CL73" s="1" t="str">
        <f t="shared" si="115"/>
        <v>[74.76, 3.05]</v>
      </c>
    </row>
    <row r="74" spans="2:90" x14ac:dyDescent="0.35">
      <c r="B74" s="13">
        <v>10</v>
      </c>
      <c r="C74" s="57" t="s">
        <v>34</v>
      </c>
      <c r="D74" s="46"/>
      <c r="E74" s="46"/>
      <c r="F74" s="46"/>
      <c r="G74" s="47"/>
      <c r="H74" s="2">
        <f t="shared" si="116"/>
        <v>3873.2100000000005</v>
      </c>
      <c r="I74" s="48">
        <f t="shared" si="117"/>
        <v>5.8083832335329356E-2</v>
      </c>
      <c r="J74" s="77"/>
      <c r="K74" s="78"/>
      <c r="L74" s="123">
        <f t="shared" si="96"/>
        <v>2.237798744444405</v>
      </c>
      <c r="M74" s="123">
        <f t="shared" si="96"/>
        <v>4.8485639462962116</v>
      </c>
      <c r="N74" s="79">
        <f t="shared" si="96"/>
        <v>6.216107623456681</v>
      </c>
      <c r="O74" s="80">
        <f t="shared" si="96"/>
        <v>26.604940628394594</v>
      </c>
      <c r="P74" s="81"/>
      <c r="Q74" s="109"/>
      <c r="R74" s="109"/>
      <c r="S74" s="82"/>
      <c r="U74" s="13">
        <v>10</v>
      </c>
      <c r="V74" s="57" t="str">
        <f t="shared" si="97"/>
        <v>Mahalle 10</v>
      </c>
      <c r="W74" s="46"/>
      <c r="X74" s="46"/>
      <c r="Y74" s="46"/>
      <c r="Z74" s="47"/>
      <c r="AA74" s="2">
        <f t="shared" si="98"/>
        <v>3873.2100000000005</v>
      </c>
      <c r="AB74" s="76">
        <f t="shared" si="99"/>
        <v>5.8083832335329356E-2</v>
      </c>
      <c r="AC74" s="83"/>
      <c r="AD74" s="84"/>
      <c r="AE74" s="84">
        <f t="shared" si="118"/>
        <v>2</v>
      </c>
      <c r="AF74" s="54">
        <f t="shared" si="119"/>
        <v>5</v>
      </c>
      <c r="AG74" s="54">
        <f t="shared" si="120"/>
        <v>6</v>
      </c>
      <c r="AH74" s="55">
        <f t="shared" si="121"/>
        <v>27</v>
      </c>
      <c r="AI74" s="56"/>
      <c r="AJ74" s="114"/>
      <c r="AK74" s="161"/>
      <c r="AL74" s="85"/>
      <c r="AP74" s="7"/>
      <c r="AQ74" s="7"/>
      <c r="AR74" s="7"/>
      <c r="AS74" s="7"/>
      <c r="AT74" s="7">
        <f t="shared" si="101"/>
        <v>2</v>
      </c>
      <c r="AU74" s="7">
        <f t="shared" si="102"/>
        <v>0</v>
      </c>
      <c r="AV74" s="7">
        <f t="shared" si="122"/>
        <v>5</v>
      </c>
      <c r="AW74" s="7">
        <f t="shared" si="123"/>
        <v>0</v>
      </c>
      <c r="AX74" s="7">
        <f t="shared" si="124"/>
        <v>6</v>
      </c>
      <c r="AY74" s="7">
        <f t="shared" si="125"/>
        <v>0</v>
      </c>
      <c r="AZ74" s="1">
        <f t="shared" si="103"/>
        <v>21.6</v>
      </c>
      <c r="BA74" s="1">
        <f t="shared" si="104"/>
        <v>5.4</v>
      </c>
      <c r="BM74" s="7"/>
      <c r="BN74" s="7"/>
      <c r="BO74" s="7"/>
      <c r="BP74" s="7"/>
      <c r="BQ74" s="7">
        <f t="shared" si="105"/>
        <v>2</v>
      </c>
      <c r="BR74" s="7">
        <f t="shared" si="106"/>
        <v>0</v>
      </c>
      <c r="BS74" s="7">
        <f t="shared" si="107"/>
        <v>5</v>
      </c>
      <c r="BT74" s="7">
        <f t="shared" si="108"/>
        <v>0</v>
      </c>
      <c r="BU74" s="7">
        <f t="shared" si="109"/>
        <v>6</v>
      </c>
      <c r="BV74" s="7">
        <f t="shared" si="110"/>
        <v>0</v>
      </c>
      <c r="BW74" s="7">
        <f t="shared" si="111"/>
        <v>22</v>
      </c>
      <c r="BX74" s="7">
        <f t="shared" si="112"/>
        <v>5</v>
      </c>
      <c r="BY74" s="7"/>
      <c r="BZ74" s="7"/>
      <c r="CA74" s="7"/>
      <c r="CB74" s="7"/>
      <c r="CC74" s="7"/>
      <c r="CD74" s="7"/>
      <c r="CE74" s="7"/>
      <c r="CF74" s="7"/>
      <c r="CH74" s="1">
        <v>10</v>
      </c>
      <c r="CI74" s="11">
        <f t="shared" si="126"/>
        <v>77.509729729729727</v>
      </c>
      <c r="CJ74" s="11">
        <f t="shared" si="127"/>
        <v>3.05</v>
      </c>
      <c r="CL74" s="1" t="str">
        <f t="shared" si="115"/>
        <v>[77.51, 3.05]</v>
      </c>
    </row>
    <row r="75" spans="2:90" x14ac:dyDescent="0.35">
      <c r="B75" s="13">
        <v>11</v>
      </c>
      <c r="C75" s="45" t="s">
        <v>35</v>
      </c>
      <c r="D75" s="46"/>
      <c r="E75" s="46"/>
      <c r="F75" s="46"/>
      <c r="G75" s="47"/>
      <c r="H75" s="2">
        <f t="shared" si="116"/>
        <v>4045.0300000000007</v>
      </c>
      <c r="I75" s="48">
        <f t="shared" si="117"/>
        <v>6.0660497187443312E-2</v>
      </c>
      <c r="J75" s="77"/>
      <c r="K75" s="78"/>
      <c r="L75" s="123">
        <f t="shared" si="96"/>
        <v>2.3370700414488117</v>
      </c>
      <c r="M75" s="123">
        <f t="shared" si="96"/>
        <v>5.0636517564724253</v>
      </c>
      <c r="N75" s="79">
        <f t="shared" si="96"/>
        <v>6.4918612262466988</v>
      </c>
      <c r="O75" s="80">
        <f t="shared" si="96"/>
        <v>27.785166048335874</v>
      </c>
      <c r="P75" s="81"/>
      <c r="Q75" s="109"/>
      <c r="R75" s="109"/>
      <c r="S75" s="82"/>
      <c r="U75" s="13">
        <v>11</v>
      </c>
      <c r="V75" s="45" t="str">
        <f t="shared" si="97"/>
        <v>Mahalle 11</v>
      </c>
      <c r="W75" s="46"/>
      <c r="X75" s="46"/>
      <c r="Y75" s="46"/>
      <c r="Z75" s="47"/>
      <c r="AA75" s="2">
        <f t="shared" si="98"/>
        <v>4045.0300000000007</v>
      </c>
      <c r="AB75" s="76">
        <f t="shared" si="99"/>
        <v>6.0660497187443312E-2</v>
      </c>
      <c r="AC75" s="83"/>
      <c r="AD75" s="84"/>
      <c r="AE75" s="84">
        <f t="shared" si="118"/>
        <v>2</v>
      </c>
      <c r="AF75" s="54">
        <f t="shared" si="119"/>
        <v>5</v>
      </c>
      <c r="AG75" s="54">
        <f t="shared" si="120"/>
        <v>6</v>
      </c>
      <c r="AH75" s="55">
        <f t="shared" si="121"/>
        <v>28</v>
      </c>
      <c r="AI75" s="56"/>
      <c r="AJ75" s="114"/>
      <c r="AK75" s="161"/>
      <c r="AL75" s="85"/>
      <c r="AP75" s="7"/>
      <c r="AQ75" s="7"/>
      <c r="AR75" s="7"/>
      <c r="AS75" s="7"/>
      <c r="AT75" s="7">
        <f t="shared" si="101"/>
        <v>2</v>
      </c>
      <c r="AU75" s="7">
        <f t="shared" si="102"/>
        <v>0</v>
      </c>
      <c r="AV75" s="7">
        <f t="shared" si="122"/>
        <v>5</v>
      </c>
      <c r="AW75" s="7">
        <f t="shared" si="123"/>
        <v>0</v>
      </c>
      <c r="AX75" s="7">
        <f t="shared" si="124"/>
        <v>6</v>
      </c>
      <c r="AY75" s="7">
        <f t="shared" si="125"/>
        <v>0</v>
      </c>
      <c r="AZ75" s="1">
        <f t="shared" si="103"/>
        <v>22.400000000000002</v>
      </c>
      <c r="BA75" s="1">
        <f t="shared" si="104"/>
        <v>5.6000000000000005</v>
      </c>
      <c r="BM75" s="7"/>
      <c r="BN75" s="7"/>
      <c r="BO75" s="7"/>
      <c r="BP75" s="7"/>
      <c r="BQ75" s="7">
        <f t="shared" si="105"/>
        <v>2</v>
      </c>
      <c r="BR75" s="7">
        <f t="shared" si="106"/>
        <v>0</v>
      </c>
      <c r="BS75" s="7">
        <f t="shared" si="107"/>
        <v>5</v>
      </c>
      <c r="BT75" s="7">
        <f t="shared" si="108"/>
        <v>0</v>
      </c>
      <c r="BU75" s="7">
        <f t="shared" si="109"/>
        <v>6</v>
      </c>
      <c r="BV75" s="7">
        <f t="shared" si="110"/>
        <v>0</v>
      </c>
      <c r="BW75" s="7">
        <f t="shared" si="111"/>
        <v>22</v>
      </c>
      <c r="BX75" s="7">
        <f t="shared" si="112"/>
        <v>6</v>
      </c>
      <c r="BY75" s="7"/>
      <c r="BZ75" s="7"/>
      <c r="CA75" s="7"/>
      <c r="CB75" s="7"/>
      <c r="CC75" s="7"/>
      <c r="CD75" s="7"/>
      <c r="CE75" s="7"/>
      <c r="CF75" s="7"/>
      <c r="CH75" s="1">
        <v>11</v>
      </c>
      <c r="CI75" s="11">
        <f t="shared" si="126"/>
        <v>77.509729729729727</v>
      </c>
      <c r="CJ75" s="11">
        <f t="shared" si="127"/>
        <v>3.66</v>
      </c>
      <c r="CL75" s="1" t="str">
        <f t="shared" si="115"/>
        <v>[77.51, 3.66]</v>
      </c>
    </row>
    <row r="76" spans="2:90" x14ac:dyDescent="0.35">
      <c r="B76" s="13">
        <v>12</v>
      </c>
      <c r="C76" s="57" t="s">
        <v>36</v>
      </c>
      <c r="D76" s="46"/>
      <c r="E76" s="46"/>
      <c r="F76" s="46"/>
      <c r="G76" s="47"/>
      <c r="H76" s="2">
        <f t="shared" si="116"/>
        <v>5428.06</v>
      </c>
      <c r="I76" s="48">
        <f t="shared" si="117"/>
        <v>8.1400834694247887E-2</v>
      </c>
      <c r="J76" s="77"/>
      <c r="K76" s="78"/>
      <c r="L76" s="123">
        <f t="shared" si="96"/>
        <v>3.1361340729701968</v>
      </c>
      <c r="M76" s="123">
        <f t="shared" si="96"/>
        <v>6.7949571581020942</v>
      </c>
      <c r="N76" s="79">
        <f t="shared" si="96"/>
        <v>8.7114835360283251</v>
      </c>
      <c r="O76" s="80">
        <f t="shared" si="96"/>
        <v>37.285149534201231</v>
      </c>
      <c r="P76" s="81"/>
      <c r="Q76" s="109"/>
      <c r="R76" s="109"/>
      <c r="S76" s="82"/>
      <c r="U76" s="13">
        <v>12</v>
      </c>
      <c r="V76" s="57" t="str">
        <f t="shared" si="97"/>
        <v>Mahalle 12</v>
      </c>
      <c r="W76" s="46"/>
      <c r="X76" s="46"/>
      <c r="Y76" s="46"/>
      <c r="Z76" s="47"/>
      <c r="AA76" s="2">
        <f t="shared" si="98"/>
        <v>5428.06</v>
      </c>
      <c r="AB76" s="76">
        <f t="shared" si="99"/>
        <v>8.1400834694247887E-2</v>
      </c>
      <c r="AC76" s="83"/>
      <c r="AD76" s="84"/>
      <c r="AE76" s="84">
        <f t="shared" si="118"/>
        <v>3</v>
      </c>
      <c r="AF76" s="54">
        <f t="shared" si="119"/>
        <v>7</v>
      </c>
      <c r="AG76" s="54">
        <f t="shared" si="120"/>
        <v>9</v>
      </c>
      <c r="AH76" s="55">
        <f t="shared" si="121"/>
        <v>37</v>
      </c>
      <c r="AI76" s="56"/>
      <c r="AJ76" s="114"/>
      <c r="AK76" s="161"/>
      <c r="AL76" s="85"/>
      <c r="AP76" s="7"/>
      <c r="AQ76" s="7"/>
      <c r="AR76" s="7"/>
      <c r="AS76" s="7"/>
      <c r="AT76" s="7">
        <f t="shared" si="101"/>
        <v>3</v>
      </c>
      <c r="AU76" s="7">
        <f t="shared" si="102"/>
        <v>0</v>
      </c>
      <c r="AV76" s="7">
        <f t="shared" si="122"/>
        <v>7</v>
      </c>
      <c r="AW76" s="7">
        <f t="shared" si="123"/>
        <v>0</v>
      </c>
      <c r="AX76" s="7">
        <f t="shared" si="124"/>
        <v>9</v>
      </c>
      <c r="AY76" s="7">
        <f t="shared" si="125"/>
        <v>0</v>
      </c>
      <c r="AZ76" s="1">
        <f t="shared" si="103"/>
        <v>29.6</v>
      </c>
      <c r="BA76" s="1">
        <f t="shared" si="104"/>
        <v>7.4</v>
      </c>
      <c r="BM76" s="7"/>
      <c r="BN76" s="7"/>
      <c r="BO76" s="7"/>
      <c r="BP76" s="7"/>
      <c r="BQ76" s="7">
        <f t="shared" si="105"/>
        <v>3</v>
      </c>
      <c r="BR76" s="7">
        <f t="shared" si="106"/>
        <v>0</v>
      </c>
      <c r="BS76" s="7">
        <f t="shared" si="107"/>
        <v>7</v>
      </c>
      <c r="BT76" s="7">
        <f t="shared" si="108"/>
        <v>0</v>
      </c>
      <c r="BU76" s="7">
        <f t="shared" si="109"/>
        <v>9</v>
      </c>
      <c r="BV76" s="7">
        <f t="shared" si="110"/>
        <v>0</v>
      </c>
      <c r="BW76" s="7">
        <f t="shared" si="111"/>
        <v>30</v>
      </c>
      <c r="BX76" s="7">
        <f t="shared" si="112"/>
        <v>7</v>
      </c>
      <c r="BY76" s="7"/>
      <c r="BZ76" s="7"/>
      <c r="CA76" s="7"/>
      <c r="CB76" s="7"/>
      <c r="CC76" s="7"/>
      <c r="CD76" s="7"/>
      <c r="CE76" s="7"/>
      <c r="CF76" s="7"/>
      <c r="CH76" s="1">
        <v>12</v>
      </c>
      <c r="CI76" s="11">
        <f t="shared" si="126"/>
        <v>107.54162162162163</v>
      </c>
      <c r="CJ76" s="11">
        <f t="shared" si="127"/>
        <v>4.2699999999999996</v>
      </c>
      <c r="CL76" s="1" t="str">
        <f t="shared" si="115"/>
        <v>[107.54, 4.27]</v>
      </c>
    </row>
    <row r="77" spans="2:90" x14ac:dyDescent="0.35">
      <c r="B77" s="13">
        <v>13</v>
      </c>
      <c r="C77" s="45" t="s">
        <v>37</v>
      </c>
      <c r="D77" s="46"/>
      <c r="E77" s="46"/>
      <c r="F77" s="46"/>
      <c r="G77" s="47"/>
      <c r="H77" s="2">
        <f t="shared" si="116"/>
        <v>5346.9900000000007</v>
      </c>
      <c r="I77" s="48">
        <f t="shared" si="117"/>
        <v>8.018508437670116E-2</v>
      </c>
      <c r="J77" s="77"/>
      <c r="K77" s="78"/>
      <c r="L77" s="123">
        <f t="shared" si="96"/>
        <v>3.0892947990314981</v>
      </c>
      <c r="M77" s="123">
        <f t="shared" si="96"/>
        <v>6.6934720645682466</v>
      </c>
      <c r="N77" s="79">
        <f t="shared" si="96"/>
        <v>8.5813744417541606</v>
      </c>
      <c r="O77" s="80">
        <f t="shared" si="96"/>
        <v>36.728282610707815</v>
      </c>
      <c r="P77" s="81"/>
      <c r="Q77" s="109"/>
      <c r="R77" s="109"/>
      <c r="S77" s="82"/>
      <c r="U77" s="13">
        <v>13</v>
      </c>
      <c r="V77" s="45" t="str">
        <f t="shared" si="97"/>
        <v>Mahalle 13</v>
      </c>
      <c r="W77" s="46"/>
      <c r="X77" s="46"/>
      <c r="Y77" s="46"/>
      <c r="Z77" s="47"/>
      <c r="AA77" s="2">
        <f t="shared" si="98"/>
        <v>5346.9900000000007</v>
      </c>
      <c r="AB77" s="76">
        <f t="shared" si="99"/>
        <v>8.018508437670116E-2</v>
      </c>
      <c r="AC77" s="83"/>
      <c r="AD77" s="84"/>
      <c r="AE77" s="84">
        <f t="shared" si="118"/>
        <v>3</v>
      </c>
      <c r="AF77" s="54">
        <f t="shared" si="119"/>
        <v>7</v>
      </c>
      <c r="AG77" s="54">
        <f t="shared" si="120"/>
        <v>9</v>
      </c>
      <c r="AH77" s="55">
        <f t="shared" si="121"/>
        <v>37</v>
      </c>
      <c r="AI77" s="56"/>
      <c r="AJ77" s="114"/>
      <c r="AK77" s="161"/>
      <c r="AL77" s="85"/>
      <c r="AP77" s="7"/>
      <c r="AQ77" s="7"/>
      <c r="AR77" s="7"/>
      <c r="AS77" s="7"/>
      <c r="AT77" s="7">
        <f t="shared" si="101"/>
        <v>3</v>
      </c>
      <c r="AU77" s="7">
        <f t="shared" si="102"/>
        <v>0</v>
      </c>
      <c r="AV77" s="7">
        <f t="shared" si="122"/>
        <v>7</v>
      </c>
      <c r="AW77" s="7">
        <f t="shared" si="123"/>
        <v>0</v>
      </c>
      <c r="AX77" s="7">
        <f t="shared" si="124"/>
        <v>9</v>
      </c>
      <c r="AY77" s="7">
        <f t="shared" si="125"/>
        <v>0</v>
      </c>
      <c r="AZ77" s="1">
        <f t="shared" si="103"/>
        <v>29.6</v>
      </c>
      <c r="BA77" s="1">
        <f t="shared" si="104"/>
        <v>7.4</v>
      </c>
      <c r="BM77" s="7"/>
      <c r="BN77" s="7"/>
      <c r="BO77" s="7"/>
      <c r="BP77" s="7"/>
      <c r="BQ77" s="7">
        <f t="shared" si="105"/>
        <v>3</v>
      </c>
      <c r="BR77" s="7">
        <f t="shared" si="106"/>
        <v>0</v>
      </c>
      <c r="BS77" s="7">
        <f t="shared" si="107"/>
        <v>7</v>
      </c>
      <c r="BT77" s="7">
        <f t="shared" si="108"/>
        <v>0</v>
      </c>
      <c r="BU77" s="7">
        <f t="shared" si="109"/>
        <v>9</v>
      </c>
      <c r="BV77" s="7">
        <f t="shared" si="110"/>
        <v>0</v>
      </c>
      <c r="BW77" s="7">
        <f t="shared" si="111"/>
        <v>30</v>
      </c>
      <c r="BX77" s="7">
        <f t="shared" si="112"/>
        <v>7</v>
      </c>
      <c r="BY77" s="7"/>
      <c r="BZ77" s="7"/>
      <c r="CA77" s="7"/>
      <c r="CB77" s="7"/>
      <c r="CC77" s="7"/>
      <c r="CD77" s="7"/>
      <c r="CE77" s="7"/>
      <c r="CF77" s="7"/>
      <c r="CH77" s="1">
        <v>13</v>
      </c>
      <c r="CI77" s="11">
        <f t="shared" si="126"/>
        <v>107.54162162162163</v>
      </c>
      <c r="CJ77" s="11">
        <f t="shared" si="127"/>
        <v>4.2699999999999996</v>
      </c>
      <c r="CL77" s="1" t="str">
        <f t="shared" si="115"/>
        <v>[107.54, 4.27]</v>
      </c>
    </row>
    <row r="78" spans="2:90" x14ac:dyDescent="0.35">
      <c r="B78" s="13">
        <v>14</v>
      </c>
      <c r="C78" s="57" t="s">
        <v>38</v>
      </c>
      <c r="D78" s="46"/>
      <c r="E78" s="46"/>
      <c r="F78" s="46"/>
      <c r="G78" s="47"/>
      <c r="H78" s="2">
        <f t="shared" si="116"/>
        <v>4268.88</v>
      </c>
      <c r="I78" s="48">
        <f t="shared" si="117"/>
        <v>6.4017419706042467E-2</v>
      </c>
      <c r="J78" s="77"/>
      <c r="K78" s="78"/>
      <c r="L78" s="123">
        <f t="shared" si="96"/>
        <v>2.4664023650108899</v>
      </c>
      <c r="M78" s="123">
        <f t="shared" si="96"/>
        <v>5.3438717908569293</v>
      </c>
      <c r="N78" s="79">
        <f t="shared" si="96"/>
        <v>6.8511176805858058</v>
      </c>
      <c r="O78" s="80">
        <f t="shared" si="96"/>
        <v>29.322783672907253</v>
      </c>
      <c r="P78" s="81"/>
      <c r="Q78" s="109"/>
      <c r="R78" s="109"/>
      <c r="S78" s="82"/>
      <c r="U78" s="13">
        <v>14</v>
      </c>
      <c r="V78" s="57" t="str">
        <f t="shared" si="97"/>
        <v>Mahalle 14</v>
      </c>
      <c r="W78" s="46"/>
      <c r="X78" s="46"/>
      <c r="Y78" s="46"/>
      <c r="Z78" s="47"/>
      <c r="AA78" s="2">
        <f t="shared" si="98"/>
        <v>4268.88</v>
      </c>
      <c r="AB78" s="76">
        <f t="shared" si="99"/>
        <v>6.4017419706042467E-2</v>
      </c>
      <c r="AC78" s="83"/>
      <c r="AD78" s="84"/>
      <c r="AE78" s="84">
        <f t="shared" si="118"/>
        <v>2</v>
      </c>
      <c r="AF78" s="54">
        <f t="shared" si="119"/>
        <v>5</v>
      </c>
      <c r="AG78" s="54">
        <f t="shared" si="120"/>
        <v>7</v>
      </c>
      <c r="AH78" s="55">
        <f t="shared" si="121"/>
        <v>29</v>
      </c>
      <c r="AI78" s="56"/>
      <c r="AJ78" s="114"/>
      <c r="AK78" s="161"/>
      <c r="AL78" s="85"/>
      <c r="AP78" s="7"/>
      <c r="AQ78" s="7"/>
      <c r="AR78" s="7"/>
      <c r="AS78" s="7"/>
      <c r="AT78" s="7">
        <f t="shared" si="101"/>
        <v>2</v>
      </c>
      <c r="AU78" s="7">
        <f t="shared" si="102"/>
        <v>0</v>
      </c>
      <c r="AV78" s="7">
        <f t="shared" si="122"/>
        <v>5</v>
      </c>
      <c r="AW78" s="7">
        <f t="shared" si="123"/>
        <v>0</v>
      </c>
      <c r="AX78" s="7">
        <f t="shared" si="124"/>
        <v>7</v>
      </c>
      <c r="AY78" s="7">
        <f t="shared" si="125"/>
        <v>0</v>
      </c>
      <c r="AZ78" s="1">
        <f t="shared" si="103"/>
        <v>23.200000000000003</v>
      </c>
      <c r="BA78" s="1">
        <f t="shared" si="104"/>
        <v>5.8000000000000007</v>
      </c>
      <c r="BM78" s="7"/>
      <c r="BN78" s="7"/>
      <c r="BO78" s="7"/>
      <c r="BP78" s="7"/>
      <c r="BQ78" s="7">
        <f t="shared" si="105"/>
        <v>2</v>
      </c>
      <c r="BR78" s="7">
        <f t="shared" si="106"/>
        <v>0</v>
      </c>
      <c r="BS78" s="7">
        <f t="shared" si="107"/>
        <v>5</v>
      </c>
      <c r="BT78" s="7">
        <f t="shared" si="108"/>
        <v>0</v>
      </c>
      <c r="BU78" s="7">
        <f t="shared" si="109"/>
        <v>7</v>
      </c>
      <c r="BV78" s="7">
        <f t="shared" si="110"/>
        <v>0</v>
      </c>
      <c r="BW78" s="7">
        <f t="shared" si="111"/>
        <v>23</v>
      </c>
      <c r="BX78" s="7">
        <f t="shared" si="112"/>
        <v>6</v>
      </c>
      <c r="BY78" s="7"/>
      <c r="BZ78" s="7"/>
      <c r="CA78" s="7"/>
      <c r="CB78" s="7"/>
      <c r="CC78" s="7"/>
      <c r="CD78" s="7"/>
      <c r="CE78" s="7"/>
      <c r="CF78" s="7"/>
      <c r="CH78" s="1">
        <v>14</v>
      </c>
      <c r="CI78" s="11">
        <f t="shared" si="126"/>
        <v>81.839729729729726</v>
      </c>
      <c r="CJ78" s="11">
        <f t="shared" si="127"/>
        <v>3.66</v>
      </c>
      <c r="CL78" s="1" t="str">
        <f t="shared" si="115"/>
        <v>[81.84, 3.66]</v>
      </c>
    </row>
    <row r="79" spans="2:90" ht="15" thickBot="1" x14ac:dyDescent="0.4">
      <c r="B79" s="14">
        <v>15</v>
      </c>
      <c r="C79" s="58" t="s">
        <v>39</v>
      </c>
      <c r="D79" s="59"/>
      <c r="E79" s="59"/>
      <c r="F79" s="59"/>
      <c r="G79" s="60"/>
      <c r="H79" s="3">
        <f t="shared" si="116"/>
        <v>4922.2800000000007</v>
      </c>
      <c r="I79" s="61">
        <f t="shared" si="117"/>
        <v>7.3816004354926523E-2</v>
      </c>
      <c r="J79" s="87"/>
      <c r="K79" s="88"/>
      <c r="L79" s="124">
        <f t="shared" si="96"/>
        <v>2.8439129310839859</v>
      </c>
      <c r="M79" s="124">
        <f t="shared" si="96"/>
        <v>6.1618113506819698</v>
      </c>
      <c r="N79" s="89">
        <f t="shared" si="96"/>
        <v>7.8997581418999605</v>
      </c>
      <c r="O79" s="90">
        <f t="shared" si="96"/>
        <v>33.810964847331832</v>
      </c>
      <c r="P79" s="91"/>
      <c r="Q79" s="110"/>
      <c r="R79" s="110"/>
      <c r="S79" s="92"/>
      <c r="U79" s="14">
        <v>15</v>
      </c>
      <c r="V79" s="58" t="str">
        <f t="shared" si="97"/>
        <v>Mahalle 15</v>
      </c>
      <c r="W79" s="59"/>
      <c r="X79" s="59"/>
      <c r="Y79" s="59"/>
      <c r="Z79" s="60"/>
      <c r="AA79" s="3">
        <f t="shared" si="98"/>
        <v>4922.2800000000007</v>
      </c>
      <c r="AB79" s="86">
        <f t="shared" si="99"/>
        <v>7.3816004354926523E-2</v>
      </c>
      <c r="AC79" s="93"/>
      <c r="AD79" s="94"/>
      <c r="AE79" s="94">
        <f t="shared" si="118"/>
        <v>3</v>
      </c>
      <c r="AF79" s="67">
        <f t="shared" si="119"/>
        <v>6</v>
      </c>
      <c r="AG79" s="67">
        <f t="shared" si="120"/>
        <v>8</v>
      </c>
      <c r="AH79" s="68">
        <f t="shared" si="121"/>
        <v>34</v>
      </c>
      <c r="AI79" s="69"/>
      <c r="AJ79" s="116"/>
      <c r="AK79" s="162"/>
      <c r="AL79" s="95"/>
      <c r="AP79" s="7"/>
      <c r="AQ79" s="7"/>
      <c r="AR79" s="7"/>
      <c r="AS79" s="7"/>
      <c r="AT79" s="7">
        <f t="shared" si="101"/>
        <v>3</v>
      </c>
      <c r="AU79" s="7">
        <f t="shared" si="102"/>
        <v>0</v>
      </c>
      <c r="AV79" s="7">
        <f t="shared" si="122"/>
        <v>6</v>
      </c>
      <c r="AW79" s="7">
        <f t="shared" si="123"/>
        <v>0</v>
      </c>
      <c r="AX79" s="7">
        <f t="shared" si="124"/>
        <v>8</v>
      </c>
      <c r="AY79" s="7">
        <f t="shared" si="125"/>
        <v>0</v>
      </c>
      <c r="AZ79" s="1">
        <f t="shared" si="103"/>
        <v>27.200000000000003</v>
      </c>
      <c r="BA79" s="1">
        <f t="shared" si="104"/>
        <v>6.8000000000000007</v>
      </c>
      <c r="BM79" s="7"/>
      <c r="BN79" s="7"/>
      <c r="BO79" s="7"/>
      <c r="BP79" s="7"/>
      <c r="BQ79" s="7">
        <f t="shared" si="105"/>
        <v>3</v>
      </c>
      <c r="BR79" s="7">
        <f t="shared" si="106"/>
        <v>0</v>
      </c>
      <c r="BS79" s="7">
        <f t="shared" si="107"/>
        <v>6</v>
      </c>
      <c r="BT79" s="7">
        <f t="shared" si="108"/>
        <v>0</v>
      </c>
      <c r="BU79" s="7">
        <f t="shared" si="109"/>
        <v>8</v>
      </c>
      <c r="BV79" s="7">
        <f t="shared" si="110"/>
        <v>0</v>
      </c>
      <c r="BW79" s="7">
        <f t="shared" si="111"/>
        <v>27</v>
      </c>
      <c r="BX79" s="7">
        <f t="shared" si="112"/>
        <v>7</v>
      </c>
      <c r="BY79" s="7"/>
      <c r="BZ79" s="7"/>
      <c r="CA79" s="7"/>
      <c r="CB79" s="7"/>
      <c r="CC79" s="7"/>
      <c r="CD79" s="7"/>
      <c r="CE79" s="7"/>
      <c r="CF79" s="7"/>
      <c r="CH79" s="1">
        <v>15</v>
      </c>
      <c r="CI79" s="11">
        <f t="shared" si="126"/>
        <v>96.765675675675681</v>
      </c>
      <c r="CJ79" s="11">
        <f t="shared" si="127"/>
        <v>4.2699999999999996</v>
      </c>
      <c r="CL79" s="1" t="str">
        <f t="shared" si="115"/>
        <v>[96.77, 4.27]</v>
      </c>
    </row>
    <row r="80" spans="2:90" ht="15" thickBot="1" x14ac:dyDescent="0.4">
      <c r="H80" s="16">
        <f>SUM(H65:H79)</f>
        <v>66683.099999999991</v>
      </c>
    </row>
  </sheetData>
  <mergeCells count="84">
    <mergeCell ref="AZ8:BI8"/>
    <mergeCell ref="CE9:CF9"/>
    <mergeCell ref="CE10:CF10"/>
    <mergeCell ref="BW8:CF8"/>
    <mergeCell ref="BU9:BV9"/>
    <mergeCell ref="BU10:BV10"/>
    <mergeCell ref="BM8:BV8"/>
    <mergeCell ref="CC10:CD10"/>
    <mergeCell ref="CA10:CB10"/>
    <mergeCell ref="CC9:CD9"/>
    <mergeCell ref="AZ9:BA9"/>
    <mergeCell ref="BB9:BC9"/>
    <mergeCell ref="BF9:BG9"/>
    <mergeCell ref="BM9:BN9"/>
    <mergeCell ref="CA9:CB9"/>
    <mergeCell ref="BD9:BE9"/>
    <mergeCell ref="AC8:AG8"/>
    <mergeCell ref="AC34:AG34"/>
    <mergeCell ref="AC60:AG60"/>
    <mergeCell ref="AP8:AY8"/>
    <mergeCell ref="AX10:AY10"/>
    <mergeCell ref="AX9:AY9"/>
    <mergeCell ref="AH8:AL8"/>
    <mergeCell ref="AH34:AL34"/>
    <mergeCell ref="AH60:AL60"/>
    <mergeCell ref="AV10:AW10"/>
    <mergeCell ref="AV9:AW9"/>
    <mergeCell ref="J8:N8"/>
    <mergeCell ref="J34:N34"/>
    <mergeCell ref="J60:N60"/>
    <mergeCell ref="O34:S34"/>
    <mergeCell ref="O60:S60"/>
    <mergeCell ref="O8:S8"/>
    <mergeCell ref="H63:I63"/>
    <mergeCell ref="AA63:AB63"/>
    <mergeCell ref="H64:I64"/>
    <mergeCell ref="AA64:AB64"/>
    <mergeCell ref="H61:I61"/>
    <mergeCell ref="AA61:AB61"/>
    <mergeCell ref="C57:C58"/>
    <mergeCell ref="V57:V58"/>
    <mergeCell ref="H35:I35"/>
    <mergeCell ref="AA35:AB35"/>
    <mergeCell ref="H37:I37"/>
    <mergeCell ref="AA37:AB37"/>
    <mergeCell ref="H38:I38"/>
    <mergeCell ref="AA38:AB38"/>
    <mergeCell ref="C31:C32"/>
    <mergeCell ref="V31:V32"/>
    <mergeCell ref="BM10:BN10"/>
    <mergeCell ref="BO10:BP10"/>
    <mergeCell ref="BQ10:BR10"/>
    <mergeCell ref="H11:I11"/>
    <mergeCell ref="AA11:AB11"/>
    <mergeCell ref="H12:I12"/>
    <mergeCell ref="AA12:AB12"/>
    <mergeCell ref="BH10:BI10"/>
    <mergeCell ref="AP10:AQ10"/>
    <mergeCell ref="AR10:AS10"/>
    <mergeCell ref="AT10:AU10"/>
    <mergeCell ref="AZ10:BA10"/>
    <mergeCell ref="BB10:BC10"/>
    <mergeCell ref="BF10:BG10"/>
    <mergeCell ref="H9:I9"/>
    <mergeCell ref="AA9:AB9"/>
    <mergeCell ref="AP9:AQ9"/>
    <mergeCell ref="AR9:AS9"/>
    <mergeCell ref="AT9:AU9"/>
    <mergeCell ref="B2:I3"/>
    <mergeCell ref="U2:AB3"/>
    <mergeCell ref="C5:C6"/>
    <mergeCell ref="V5:V6"/>
    <mergeCell ref="BK2:BV3"/>
    <mergeCell ref="AN2:AY3"/>
    <mergeCell ref="BD10:BE10"/>
    <mergeCell ref="BS9:BT9"/>
    <mergeCell ref="BS10:BT10"/>
    <mergeCell ref="BO9:BP9"/>
    <mergeCell ref="BQ9:BR9"/>
    <mergeCell ref="BW9:BX9"/>
    <mergeCell ref="BY9:BZ9"/>
    <mergeCell ref="BW10:BX10"/>
    <mergeCell ref="BY10:BZ10"/>
    <mergeCell ref="BH9:B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P#15_3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2023-12-28T21:10:00Z</dcterms:modified>
</cp:coreProperties>
</file>