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hidePivotFieldList="1"/>
  <mc:AlternateContent xmlns:mc="http://schemas.openxmlformats.org/markup-compatibility/2006">
    <mc:Choice Requires="x15">
      <x15ac:absPath xmlns:x15ac="http://schemas.microsoft.com/office/spreadsheetml/2010/11/ac" url="D:\working\waccache\BL6PEPF0002E473\EXCELCNV\79cd2fc6-4da1-4e92-b7d6-81585fa9b2a6\"/>
    </mc:Choice>
  </mc:AlternateContent>
  <xr:revisionPtr revIDLastSave="0" documentId="8_{433A3D4F-5981-4C50-B44B-4E8FED277E13}" xr6:coauthVersionLast="47" xr6:coauthVersionMax="47" xr10:uidLastSave="{00000000-0000-0000-0000-000000000000}"/>
  <bookViews>
    <workbookView xWindow="-60" yWindow="-60" windowWidth="15480" windowHeight="11640" firstSheet="6" activeTab="6" xr2:uid="{00000000-000D-0000-FFFF-FFFF00000000}"/>
  </bookViews>
  <sheets>
    <sheet name="Dashboard" sheetId="26" r:id="rId1"/>
    <sheet name="Savings_Rate" sheetId="25" r:id="rId2"/>
    <sheet name="Cleaned_Data" sheetId="14" r:id="rId3"/>
    <sheet name="Category Map" sheetId="12" state="hidden" r:id="rId4"/>
    <sheet name="Raw Data_Stage_2" sheetId="10" state="hidden" r:id="rId5"/>
    <sheet name="Raw Data_Stage_1" sheetId="2" state="hidden" r:id="rId6"/>
    <sheet name="Budget_vs_Actuals" sheetId="27" r:id="rId7"/>
    <sheet name="Cash_Flow_Forecast" sheetId="28" r:id="rId8"/>
    <sheet name="Dept_Budget_Template" sheetId="29" r:id="rId9"/>
  </sheets>
  <definedNames>
    <definedName name="_xlcn.WorksheetConnection_Excel_Power_Tools_Workbook_Instructions.xlsxCategory_Map1" hidden="1">Category_Map[]</definedName>
    <definedName name="_xlcn.WorksheetConnection_Excel_Power_Tools_Workbook_Instructions.xlsxRaw_Data_w_t_CatNames1" hidden="1">Raw_Data_w_t_CatNames[]</definedName>
    <definedName name="_xlcn.WorksheetConnection_Excel_Power_Tools_Workbook_Instructions.xlsxTable11" hidden="1">Table1[]</definedName>
    <definedName name="_xlcn.WorksheetConnection_Excel_Power_Tools_Workbook_Instructions.xlsxTable81" hidden="1">Table8</definedName>
    <definedName name="ExternalData_3" localSheetId="3" hidden="1">'Category Map'!$A$1:$B$20</definedName>
    <definedName name="ExternalData_5" localSheetId="2" hidden="1">Cleaned_Data!$A$1:$G$199</definedName>
    <definedName name="Slicer_CategoryName">#N/A</definedName>
    <definedName name="Slicer_CategoryName11">#N/A</definedName>
  </definedNames>
  <calcPr calcId="191028"/>
  <pivotCaches>
    <pivotCache cacheId="26614" r:id="rId10"/>
    <pivotCache cacheId="26615" r:id="rId11"/>
    <pivotCache cacheId="26616" r:id="rId12"/>
    <pivotCache cacheId="26765" r:id="rId13"/>
  </pivotCaches>
  <extLst>
    <ext xmlns:x14="http://schemas.microsoft.com/office/spreadsheetml/2009/9/main" uri="{876F7934-8845-4945-9796-88D515C7AA90}">
      <x14:pivotCaches>
        <pivotCache cacheId="26617" r:id="rId14"/>
        <pivotCache cacheId="26618"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Excel_Power_Tools_Workbook_Instructions.xlsx!Table1"/>
          <x15:modelTable id="Raw_Data_w_t_CatNames" name="Cleaned Data" connection="WorksheetConnection_Excel_Power_Tools_Workbook_Instructions.xlsx!Raw_Data_w_t_CatNames"/>
          <x15:modelTable id="Category_Map" name="Category_Map" connection="WorksheetConnection_Excel_Power_Tools_Workbook_Instructions.xlsx!Category_Map"/>
          <x15:modelTable id="Table8" name="Categories" connection="WorksheetConnection_Excel_Power_Tools_Workbook_Instructions.xlsx!Table8"/>
        </x15:modelTables>
        <x15:modelRelationships>
          <x15:modelRelationship fromTable="Cleaned Data" fromColumn="CategoryName" toTable="Categories" toColumn="CategoryName"/>
        </x15:modelRelationships>
        <x15:extLst>
          <ext xmlns:x16="http://schemas.microsoft.com/office/spreadsheetml/2014/11/main" uri="{9835A34E-60A6-4A7C-AAB8-D5F71C897F49}">
            <x16:modelTimeGroupings>
              <x16:modelTimeGrouping tableName="Cleaned Data"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7" l="1"/>
  <c r="F4" i="27"/>
  <c r="F5" i="27"/>
  <c r="F6" i="27"/>
  <c r="F7" i="27"/>
  <c r="F8" i="27"/>
  <c r="F9" i="27"/>
  <c r="F10" i="27"/>
  <c r="F11" i="27"/>
  <c r="F12" i="27"/>
  <c r="F13" i="27"/>
  <c r="F14" i="27"/>
  <c r="F15" i="27"/>
  <c r="F16" i="27"/>
  <c r="F17" i="27"/>
  <c r="F18" i="27"/>
  <c r="F19" i="27"/>
  <c r="F20" i="27"/>
  <c r="F21" i="27"/>
  <c r="F22" i="27"/>
  <c r="F23" i="27"/>
  <c r="F24" i="27"/>
  <c r="F25" i="27"/>
  <c r="F26" i="27"/>
  <c r="F27" i="27"/>
  <c r="F28" i="27"/>
  <c r="F2" i="27"/>
  <c r="D5" i="28"/>
  <c r="C5" i="28"/>
  <c r="H3" i="29"/>
  <c r="H4" i="29"/>
  <c r="H5" i="29"/>
  <c r="H6" i="29"/>
  <c r="H2" i="29"/>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 i="27"/>
  <c r="E10" i="27"/>
  <c r="E19" i="27"/>
  <c r="E28" i="27"/>
  <c r="H2" i="14"/>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167" i="14"/>
  <c r="H168" i="14"/>
  <c r="H169" i="14"/>
  <c r="H170" i="14"/>
  <c r="H171" i="14"/>
  <c r="H172" i="14"/>
  <c r="H173" i="14"/>
  <c r="H174" i="14"/>
  <c r="H175" i="14"/>
  <c r="H176" i="14"/>
  <c r="H177" i="14"/>
  <c r="H178" i="14"/>
  <c r="H179" i="14"/>
  <c r="H180" i="14"/>
  <c r="H181" i="14"/>
  <c r="H182" i="14"/>
  <c r="H183" i="14"/>
  <c r="H184" i="14"/>
  <c r="H185" i="14"/>
  <c r="H186" i="14"/>
  <c r="H187" i="14"/>
  <c r="H188" i="14"/>
  <c r="H189" i="14"/>
  <c r="H190" i="14"/>
  <c r="H191" i="14"/>
  <c r="H192" i="14"/>
  <c r="H193" i="14"/>
  <c r="H194" i="14"/>
  <c r="H195" i="14"/>
  <c r="H196" i="14"/>
  <c r="H197" i="14"/>
  <c r="H198" i="14"/>
  <c r="H199" i="14"/>
  <c r="B2" i="28" l="1" a="1"/>
  <c r="B2" i="28" s="1"/>
  <c r="B3" i="28" a="1"/>
  <c r="B3" i="28" s="1"/>
  <c r="E8" i="27"/>
  <c r="E17" i="27"/>
  <c r="E26" i="27"/>
  <c r="E7" i="27"/>
  <c r="E16" i="27"/>
  <c r="E25" i="27"/>
  <c r="E9" i="27"/>
  <c r="E18" i="27"/>
  <c r="E27" i="27"/>
  <c r="E11" i="27"/>
  <c r="E20" i="27"/>
  <c r="E2" i="27"/>
  <c r="E5" i="27"/>
  <c r="E14" i="27"/>
  <c r="E23" i="27"/>
  <c r="E4" i="27"/>
  <c r="E13" i="27"/>
  <c r="E22" i="27"/>
  <c r="E3" i="27"/>
  <c r="E12" i="27"/>
  <c r="E21" i="27"/>
  <c r="E6" i="27"/>
  <c r="E15" i="27"/>
  <c r="E24" i="27"/>
  <c r="C4" i="28" l="1"/>
  <c r="D4" i="28"/>
  <c r="B4"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3B8319-4176-4549-B758-725AF9804FF3}" keepAlive="1" name="Query - Category Map" description="Connection to the 'Category Map' query in the workbook." type="5" refreshedVersion="8" background="1" saveData="1">
    <dbPr connection="Provider=Microsoft.Mashup.OleDb.1;Data Source=$Workbook$;Location=&quot;Category Map&quot;;Extended Properties=&quot;&quot;" command="SELECT * FROM [Category Map]"/>
  </connection>
  <connection id="2" xr16:uid="{1C012D4D-85FC-4C44-BCFD-C401E0E2D6F2}" keepAlive="1" name="Query - Raw Data w/t CatNames" description="Connection to the 'Raw Data w/t CatNames' query in the workbook." type="5" refreshedVersion="8" background="1" saveData="1">
    <dbPr connection="Provider=Microsoft.Mashup.OleDb.1;Data Source=$Workbook$;Location=&quot;Raw Data w/t CatNames&quot;;Extended Properties=&quot;&quot;" command="SELECT * FROM [Raw Data w/t CatNames]"/>
  </connection>
  <connection id="3" xr16:uid="{145B56D8-C074-4029-80A8-123407EB93F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5822A6EF-C0CD-48A4-A753-6467724671AA}" name="WorksheetConnection_Excel_Power_Tools_Workbook_Instructions.xlsx!Category_Map" type="102" refreshedVersion="8" minRefreshableVersion="5">
    <extLst>
      <ext xmlns:x15="http://schemas.microsoft.com/office/spreadsheetml/2010/11/main" uri="{DE250136-89BD-433C-8126-D09CA5730AF9}">
        <x15:connection id="Category_Map">
          <x15:rangePr sourceName="_xlcn.WorksheetConnection_Excel_Power_Tools_Workbook_Instructions.xlsxCategory_Map1"/>
        </x15:connection>
      </ext>
    </extLst>
  </connection>
  <connection id="5" xr16:uid="{5EA4E18C-BCF1-45B6-A770-B9DD09E30661}" name="WorksheetConnection_Excel_Power_Tools_Workbook_Instructions.xlsx!Raw_Data_w_t_CatNames" type="102" refreshedVersion="8" minRefreshableVersion="5">
    <extLst>
      <ext xmlns:x15="http://schemas.microsoft.com/office/spreadsheetml/2010/11/main" uri="{DE250136-89BD-433C-8126-D09CA5730AF9}">
        <x15:connection id="Raw_Data_w_t_CatNames">
          <x15:rangePr sourceName="_xlcn.WorksheetConnection_Excel_Power_Tools_Workbook_Instructions.xlsxRaw_Data_w_t_CatNames1"/>
        </x15:connection>
      </ext>
    </extLst>
  </connection>
  <connection id="6" xr16:uid="{EA64420A-ECC3-4489-A861-380CA5936C11}" name="WorksheetConnection_Excel_Power_Tools_Workbook_Instructions.xlsx!Table1" type="102" refreshedVersion="8" minRefreshableVersion="5">
    <extLst>
      <ext xmlns:x15="http://schemas.microsoft.com/office/spreadsheetml/2010/11/main" uri="{DE250136-89BD-433C-8126-D09CA5730AF9}">
        <x15:connection id="Table1">
          <x15:rangePr sourceName="_xlcn.WorksheetConnection_Excel_Power_Tools_Workbook_Instructions.xlsxTable11"/>
        </x15:connection>
      </ext>
    </extLst>
  </connection>
  <connection id="7" xr16:uid="{D8A51C14-426E-4F46-9E9E-E33590CA791F}" name="WorksheetConnection_Excel_Power_Tools_Workbook_Instructions.xlsx!Table8" type="102" refreshedVersion="8" minRefreshableVersion="5">
    <extLst>
      <ext xmlns:x15="http://schemas.microsoft.com/office/spreadsheetml/2010/11/main" uri="{DE250136-89BD-433C-8126-D09CA5730AF9}">
        <x15:connection id="Table8">
          <x15:rangePr sourceName="_xlcn.WorksheetConnection_Excel_Power_Tools_Workbook_Instructions.xlsxTable8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Cleaned Data].[CategoryName].[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<sst xmlns="http://schemas.openxmlformats.org/spreadsheetml/2006/main" count="2390" uniqueCount="215">
  <si>
    <t>Spending Summary Dashboard</t>
  </si>
  <si>
    <t>Key Metrics (KPI Cards): Total Spending, Spending per Category, and Saving Rate (%)</t>
  </si>
  <si>
    <t>CategoryName</t>
  </si>
  <si>
    <t>All</t>
  </si>
  <si>
    <t>Total Spending</t>
  </si>
  <si>
    <t>Date (Month)</t>
  </si>
  <si>
    <t>Total</t>
  </si>
  <si>
    <t>Jan</t>
  </si>
  <si>
    <t>Feb</t>
  </si>
  <si>
    <t>Mar</t>
  </si>
  <si>
    <t>Apr</t>
  </si>
  <si>
    <t>May</t>
  </si>
  <si>
    <t>Grand Total</t>
  </si>
  <si>
    <t>Spending % by Category</t>
  </si>
  <si>
    <t>Entertainment</t>
  </si>
  <si>
    <t>Food</t>
  </si>
  <si>
    <t>Rent</t>
  </si>
  <si>
    <t>Shopping</t>
  </si>
  <si>
    <t>Transportation</t>
  </si>
  <si>
    <t>Utilities</t>
  </si>
  <si>
    <t>Wellness</t>
  </si>
  <si>
    <t>Savings Rate</t>
  </si>
  <si>
    <t>Date</t>
  </si>
  <si>
    <t>Description</t>
  </si>
  <si>
    <t>Transaction Amount</t>
  </si>
  <si>
    <t>Expense/Income</t>
  </si>
  <si>
    <t>Keywords</t>
  </si>
  <si>
    <t>Description Keyword</t>
  </si>
  <si>
    <t>Month</t>
  </si>
  <si>
    <t>Electric Bill</t>
  </si>
  <si>
    <t>Expense</t>
  </si>
  <si>
    <t>Electric</t>
  </si>
  <si>
    <t>Starbucks Coffee</t>
  </si>
  <si>
    <t>Starbucks</t>
  </si>
  <si>
    <t>Phone Bill</t>
  </si>
  <si>
    <t>Phone</t>
  </si>
  <si>
    <t>Uber Ride</t>
  </si>
  <si>
    <t>Uber</t>
  </si>
  <si>
    <t>Dinner at Restaurant</t>
  </si>
  <si>
    <t>Dinner</t>
  </si>
  <si>
    <t>Netflix Subscription</t>
  </si>
  <si>
    <t>Netflix</t>
  </si>
  <si>
    <t>Rent Payment</t>
  </si>
  <si>
    <t>Grocery Store</t>
  </si>
  <si>
    <t>Grocery</t>
  </si>
  <si>
    <t>Gas Station</t>
  </si>
  <si>
    <t>Gas</t>
  </si>
  <si>
    <t>Paycheck</t>
  </si>
  <si>
    <t>Income</t>
  </si>
  <si>
    <t>Movie Tickets</t>
  </si>
  <si>
    <t>Movie</t>
  </si>
  <si>
    <t>Water Bill</t>
  </si>
  <si>
    <t>Water</t>
  </si>
  <si>
    <t>T-Mobile Payment</t>
  </si>
  <si>
    <t>T-Mobile</t>
  </si>
  <si>
    <t>Amazon Purchase</t>
  </si>
  <si>
    <t>Amazon</t>
  </si>
  <si>
    <t>Comcast Bill</t>
  </si>
  <si>
    <t>Comcast</t>
  </si>
  <si>
    <t>Gym Membership</t>
  </si>
  <si>
    <t>Gym</t>
  </si>
  <si>
    <t>Lyft Ride</t>
  </si>
  <si>
    <t>Lyft</t>
  </si>
  <si>
    <t>Whole Foods</t>
  </si>
  <si>
    <t>Whole</t>
  </si>
  <si>
    <t>Hulu Subscription</t>
  </si>
  <si>
    <t>Hulu</t>
  </si>
  <si>
    <t>Amount</t>
  </si>
  <si>
    <t>Type</t>
  </si>
  <si>
    <t>Category</t>
  </si>
  <si>
    <t>01/17/25</t>
  </si>
  <si>
    <t>01/05/25</t>
  </si>
  <si>
    <t>01/13/25</t>
  </si>
  <si>
    <t>02/02/25</t>
  </si>
  <si>
    <t>01/04/25</t>
  </si>
  <si>
    <t>02/14/25</t>
  </si>
  <si>
    <t>03/27/25</t>
  </si>
  <si>
    <t>03/25/25</t>
  </si>
  <si>
    <t>03/18/25</t>
  </si>
  <si>
    <t>02/01/25</t>
  </si>
  <si>
    <t>02/27/25</t>
  </si>
  <si>
    <t>01/11/25</t>
  </si>
  <si>
    <t>03/10/25</t>
  </si>
  <si>
    <t>02/20/25</t>
  </si>
  <si>
    <t>01/12/25</t>
  </si>
  <si>
    <t>01/06/25</t>
  </si>
  <si>
    <t>01/26/25</t>
  </si>
  <si>
    <t>03/16/25</t>
  </si>
  <si>
    <t>02/24/25</t>
  </si>
  <si>
    <t>01/29/25</t>
  </si>
  <si>
    <t>02/03/25</t>
  </si>
  <si>
    <t>02/13/25</t>
  </si>
  <si>
    <t>03/02/25</t>
  </si>
  <si>
    <t>01/03/25</t>
  </si>
  <si>
    <t>02/15/25</t>
  </si>
  <si>
    <t>01/25/25</t>
  </si>
  <si>
    <t>02/07/25</t>
  </si>
  <si>
    <t>03/14/25</t>
  </si>
  <si>
    <t>02/05/25</t>
  </si>
  <si>
    <t>03/22/25</t>
  </si>
  <si>
    <t>02/23/25</t>
  </si>
  <si>
    <t>01/22/25</t>
  </si>
  <si>
    <t>02/28/25</t>
  </si>
  <si>
    <t>03/19/25</t>
  </si>
  <si>
    <t>01/07/25</t>
  </si>
  <si>
    <t>01/08/25</t>
  </si>
  <si>
    <t>01/24/25</t>
  </si>
  <si>
    <t>01/18/25</t>
  </si>
  <si>
    <t>03/05/25</t>
  </si>
  <si>
    <t>03/03/25</t>
  </si>
  <si>
    <t>01/31/25</t>
  </si>
  <si>
    <t>03/13/25</t>
  </si>
  <si>
    <t>03/11/25</t>
  </si>
  <si>
    <t>02/26/25</t>
  </si>
  <si>
    <t>03/09/25</t>
  </si>
  <si>
    <t>02/06/25</t>
  </si>
  <si>
    <t>03/17/25</t>
  </si>
  <si>
    <t>03/01/25</t>
  </si>
  <si>
    <t>03/30/25</t>
  </si>
  <si>
    <t>02/04/25</t>
  </si>
  <si>
    <t>02/09/25</t>
  </si>
  <si>
    <t>03/07/25</t>
  </si>
  <si>
    <t>01/21/25</t>
  </si>
  <si>
    <t>01/02/25</t>
  </si>
  <si>
    <t>03/04/25</t>
  </si>
  <si>
    <t>01/16/25</t>
  </si>
  <si>
    <t>02/10/25</t>
  </si>
  <si>
    <t>03/06/25</t>
  </si>
  <si>
    <t>03/08/25</t>
  </si>
  <si>
    <t>02/18/25</t>
  </si>
  <si>
    <t>02/11/25</t>
  </si>
  <si>
    <t>03/21/25</t>
  </si>
  <si>
    <t>01/19/25</t>
  </si>
  <si>
    <t>01/20/25</t>
  </si>
  <si>
    <t>02/16/25</t>
  </si>
  <si>
    <t>01/09/25</t>
  </si>
  <si>
    <t>01/10/25</t>
  </si>
  <si>
    <t>02/19/25</t>
  </si>
  <si>
    <t>01/27/25</t>
  </si>
  <si>
    <t>03/31/25</t>
  </si>
  <si>
    <t>03/29/25</t>
  </si>
  <si>
    <t>02/17/25</t>
  </si>
  <si>
    <t>03/26/25</t>
  </si>
  <si>
    <t>03/15/25</t>
  </si>
  <si>
    <t>01/30/25</t>
  </si>
  <si>
    <t>03/23/25</t>
  </si>
  <si>
    <t>01/14/25</t>
  </si>
  <si>
    <t>02/22/25</t>
  </si>
  <si>
    <t>Budgeted</t>
  </si>
  <si>
    <t>Actual</t>
  </si>
  <si>
    <t>Variance</t>
  </si>
  <si>
    <t>Status</t>
  </si>
  <si>
    <t>Values</t>
  </si>
  <si>
    <t>Total Sum of Budgeted</t>
  </si>
  <si>
    <t>Total Sum of Actual</t>
  </si>
  <si>
    <t>Sum of Budgeted</t>
  </si>
  <si>
    <t>Sum of Actual</t>
  </si>
  <si>
    <t>Other</t>
  </si>
  <si>
    <t>Jun</t>
  </si>
  <si>
    <t>Jul</t>
  </si>
  <si>
    <t>Notes</t>
  </si>
  <si>
    <t>Expect bonus in May</t>
  </si>
  <si>
    <t>Expenses</t>
  </si>
  <si>
    <t>One-time expense drops off due to over payment</t>
  </si>
  <si>
    <t>Net Balance</t>
  </si>
  <si>
    <t>Starting Balance</t>
  </si>
  <si>
    <t>Department</t>
  </si>
  <si>
    <t>Dept Total</t>
  </si>
  <si>
    <t>Marketing</t>
  </si>
  <si>
    <t>Advertising</t>
  </si>
  <si>
    <t>Social Media Ads</t>
  </si>
  <si>
    <t>Q2 Campaign</t>
  </si>
  <si>
    <t>Promotions</t>
  </si>
  <si>
    <t>Seasonal Giveaways</t>
  </si>
  <si>
    <t>Quarterly</t>
  </si>
  <si>
    <t>HR</t>
  </si>
  <si>
    <t>Events</t>
  </si>
  <si>
    <t>Trade Show Booth</t>
  </si>
  <si>
    <t>Annual Conference</t>
  </si>
  <si>
    <t>IT</t>
  </si>
  <si>
    <t>Gym Memberships</t>
  </si>
  <si>
    <t>Per Employee</t>
  </si>
  <si>
    <t>Finance</t>
  </si>
  <si>
    <t>Training</t>
  </si>
  <si>
    <t>Leadership Workshop</t>
  </si>
  <si>
    <t>Q2 Development</t>
  </si>
  <si>
    <t>Ops</t>
  </si>
  <si>
    <t>Recruiting</t>
  </si>
  <si>
    <t>Job Board Listings</t>
  </si>
  <si>
    <t>Ongoing</t>
  </si>
  <si>
    <t>Software</t>
  </si>
  <si>
    <t>CRM License</t>
  </si>
  <si>
    <t>Annual Renewal</t>
  </si>
  <si>
    <t>Hardware</t>
  </si>
  <si>
    <t>Laptop Purchases</t>
  </si>
  <si>
    <t>New Employees</t>
  </si>
  <si>
    <t>Cloud Services</t>
  </si>
  <si>
    <t>Azure Subscription</t>
  </si>
  <si>
    <t>Monthly</t>
  </si>
  <si>
    <t>Supplies</t>
  </si>
  <si>
    <t>Printer Ink &amp; Paper</t>
  </si>
  <si>
    <t>Consulting</t>
  </si>
  <si>
    <t>Budget Review Session</t>
  </si>
  <si>
    <t>Q2 Budget Planning</t>
  </si>
  <si>
    <t>Compliance</t>
  </si>
  <si>
    <t>Audit Prep Services</t>
  </si>
  <si>
    <t>Year-End</t>
  </si>
  <si>
    <t>Electricity &amp; Internet</t>
  </si>
  <si>
    <t>Fixed Monthly</t>
  </si>
  <si>
    <t>Travel</t>
  </si>
  <si>
    <t>Team Offsite</t>
  </si>
  <si>
    <t>Quarterly Planning</t>
  </si>
  <si>
    <t>Maintenance</t>
  </si>
  <si>
    <t>Office Cleaning</t>
  </si>
  <si>
    <t>Weekly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</si>
</sst>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d/yy;@"/>
    <numFmt numFmtId="165" formatCode="_([$$-409]* #,##0.00_);_([$$-409]* \(#,##0.00\);_([$$-409]* &quot;-&quot;??_);_(@_)"/>
  </numFmts>
  <fonts count="3">
    <font>
      <sz val="11"/>
      <color theme="1"/>
      <name val="Calibri"/>
      <family val="2"/>
      <scheme val="minor"/>
    </font>
    <font>
      <b/>
      <sz val="2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1"/>
        <bgColor indexed="64"/>
      </patternFill>
    </fill>
  </fills>
  <borders count="8">
    <border>
      <left/>
      <right/>
      <top/>
      <bottom/>
      <diagonal/>
    </border>
    <border>
      <left/>
      <right/>
      <top/>
      <bottom style="thin">
        <color theme="4" tint="0.39997558519241921"/>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19">
    <xf numFmtId="0" fontId="0" fillId="0" borderId="0" xfId="0"/>
    <xf numFmtId="14" fontId="0" fillId="0" borderId="0" xfId="0" applyNumberFormat="1"/>
    <xf numFmtId="0" fontId="0" fillId="0" borderId="0" xfId="0" applyNumberFormat="1"/>
    <xf numFmtId="164" fontId="0" fillId="0" borderId="0" xfId="0" applyNumberFormat="1"/>
    <xf numFmtId="0" fontId="0" fillId="0" borderId="0" xfId="0" pivotButton="1"/>
    <xf numFmtId="0" fontId="0" fillId="2" borderId="1" xfId="0" applyFill="1" applyBorder="1"/>
    <xf numFmtId="9" fontId="0" fillId="0" borderId="0" xfId="0" applyNumberFormat="1"/>
    <xf numFmtId="9" fontId="0" fillId="0" borderId="0" xfId="0" applyNumberFormat="1" applyAlignment="1">
      <alignment horizontal="center"/>
    </xf>
    <xf numFmtId="44" fontId="0" fillId="0" borderId="0" xfId="0" applyNumberFormat="1"/>
    <xf numFmtId="0" fontId="0" fillId="3" borderId="0" xfId="0" applyFill="1"/>
    <xf numFmtId="0" fontId="1" fillId="0" borderId="0" xfId="0" applyFont="1" applyAlignment="1">
      <alignment horizontal="center"/>
    </xf>
    <xf numFmtId="0" fontId="2" fillId="0" borderId="0" xfId="0" applyFont="1"/>
    <xf numFmtId="165"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165" fontId="0" fillId="0" borderId="6" xfId="0" applyNumberFormat="1" applyBorder="1"/>
    <xf numFmtId="165" fontId="0" fillId="0" borderId="7" xfId="0" applyNumberFormat="1" applyBorder="1"/>
  </cellXfs>
  <cellStyles count="1">
    <cellStyle name="Normal" xfId="0" builtinId="0"/>
  </cellStyles>
  <dxfs count="18">
    <dxf>
      <numFmt numFmtId="165" formatCode="_([$$-409]* #,##0.00_);_([$$-409]* \(#,##0.00\);_([$$-409]* &quot;-&quot;??_);_(@_)"/>
      <border>
        <left style="thin">
          <color rgb="FF000000"/>
        </left>
        <right/>
        <top style="thin">
          <color rgb="FF000000"/>
        </top>
        <bottom style="thin">
          <color rgb="FF000000"/>
        </bottom>
        <vertical style="thin">
          <color rgb="FF000000"/>
        </vertical>
        <horizontal style="thin">
          <color rgb="FF000000"/>
        </horizontal>
      </border>
    </dxf>
    <dxf>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bottom/>
        <vertical style="thin">
          <color rgb="FF000000"/>
        </vertical>
        <horizontal style="thin">
          <color rgb="FF000000"/>
        </horizontal>
      </border>
    </dxf>
    <dxf>
      <numFmt numFmtId="165" formatCode="_([$$-409]* #,##0.00_);_([$$-409]* \(#,##0.00\);_([$$-409]* &quot;-&quot;??_);_(@_)"/>
    </dxf>
    <dxf>
      <font>
        <b/>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34" formatCode="_(&quot;$&quot;* #,##0.00_);_(&quot;$&quot;* \(#,##0.00\);_(&quot;$&quot;* &quot;-&quot;??_);_(@_)"/>
    </dxf>
    <dxf>
      <alignment horizont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50" Type="http://schemas.openxmlformats.org/officeDocument/2006/relationships/customXml" Target="../customXml/item26.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5.xml"/><Relationship Id="rId11" Type="http://schemas.openxmlformats.org/officeDocument/2006/relationships/pivotCacheDefinition" Target="pivotCache/pivotCacheDefinition2.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49" Type="http://schemas.openxmlformats.org/officeDocument/2006/relationships/customXml" Target="../customXml/item25.xml"/><Relationship Id="rId10" Type="http://schemas.openxmlformats.org/officeDocument/2006/relationships/pivotCacheDefinition" Target="pivotCache/pivotCacheDefinition1.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48" Type="http://schemas.openxmlformats.org/officeDocument/2006/relationships/customXml" Target="../customXml/item24.xml"/><Relationship Id="rId8" Type="http://schemas.openxmlformats.org/officeDocument/2006/relationships/worksheet" Target="worksheets/sheet8.xml"/><Relationship Id="rId51" Type="http://schemas.openxmlformats.org/officeDocument/2006/relationships/customXml" Target="../customXml/item27.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microsoft.com/office/2007/relationships/slicerCache" Target="slicerCaches/slicerCache2.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styles" Target="styles.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[Budget_Dashboard_Final.xlsx]Dashboard!PivotTable2</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Spending per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Dashboard!$B$12:$B$13</c:f>
              <c:strCache>
                <c:ptCount val="1"/>
                <c:pt idx="0">
                  <c:v>Total</c:v>
                </c:pt>
              </c:strCache>
            </c:strRef>
          </c:tx>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cat>
            <c:strRef>
              <c:f>Dashboard!$A$14:$A$19</c:f>
              <c:strCache>
                <c:ptCount val="5"/>
                <c:pt idx="0">
                  <c:v>Jan</c:v>
                </c:pt>
                <c:pt idx="1">
                  <c:v>Feb</c:v>
                </c:pt>
                <c:pt idx="2">
                  <c:v>Mar</c:v>
                </c:pt>
                <c:pt idx="3">
                  <c:v>Apr</c:v>
                </c:pt>
                <c:pt idx="4">
                  <c:v>May</c:v>
                </c:pt>
              </c:strCache>
            </c:strRef>
          </c:cat>
          <c:val>
            <c:numRef>
              <c:f>Dashboard!$B$14:$B$19</c:f>
              <c:numCache>
                <c:formatCode>_("$"* #,##0.00_);_("$"* \(#,##0.00\);_("$"* "-"??_);_(@_)</c:formatCode>
                <c:ptCount val="5"/>
                <c:pt idx="0">
                  <c:v>-1549.63</c:v>
                </c:pt>
                <c:pt idx="1">
                  <c:v>6061.76</c:v>
                </c:pt>
                <c:pt idx="2">
                  <c:v>3041.44</c:v>
                </c:pt>
                <c:pt idx="3">
                  <c:v>-1142.8900000000001</c:v>
                </c:pt>
                <c:pt idx="4">
                  <c:v>-131</c:v>
                </c:pt>
              </c:numCache>
            </c:numRef>
          </c:val>
          <c:smooth val="0"/>
          <c:extLst>
            <c:ext xmlns:c16="http://schemas.microsoft.com/office/drawing/2014/chart" uri="{C3380CC4-5D6E-409C-BE32-E72D297353CC}">
              <c16:uniqueId val="{00000000-E8DB-4B9F-9BD4-748DDB9D54DA}"/>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70500431"/>
        <c:axId val="270500911"/>
      </c:lineChart>
      <c:catAx>
        <c:axId val="27050043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70500911"/>
        <c:crosses val="autoZero"/>
        <c:auto val="1"/>
        <c:lblAlgn val="ctr"/>
        <c:lblOffset val="100"/>
        <c:noMultiLvlLbl val="0"/>
      </c:catAx>
      <c:valAx>
        <c:axId val="270500911"/>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050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[Budget_Dashboard_Final.xlsx]Dashboard!PivotTable5</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Spending % by Category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Dashboard!$B$24:$B$25</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Dashboard!$A$26:$A$33</c:f>
              <c:strCache>
                <c:ptCount val="7"/>
                <c:pt idx="0">
                  <c:v>Entertainment</c:v>
                </c:pt>
                <c:pt idx="1">
                  <c:v>Food</c:v>
                </c:pt>
                <c:pt idx="2">
                  <c:v>Rent</c:v>
                </c:pt>
                <c:pt idx="3">
                  <c:v>Shopping</c:v>
                </c:pt>
                <c:pt idx="4">
                  <c:v>Transportation</c:v>
                </c:pt>
                <c:pt idx="5">
                  <c:v>Utilities</c:v>
                </c:pt>
                <c:pt idx="6">
                  <c:v>Wellness</c:v>
                </c:pt>
              </c:strCache>
            </c:strRef>
          </c:cat>
          <c:val>
            <c:numRef>
              <c:f>Dashboard!$B$26:$B$33</c:f>
              <c:numCache>
                <c:formatCode>0%</c:formatCode>
                <c:ptCount val="7"/>
                <c:pt idx="0">
                  <c:v>0.14537577907886573</c:v>
                </c:pt>
                <c:pt idx="1">
                  <c:v>0.27547225332541886</c:v>
                </c:pt>
                <c:pt idx="2">
                  <c:v>9.7420270890106048E-2</c:v>
                </c:pt>
                <c:pt idx="3">
                  <c:v>4.3056333135472032E-2</c:v>
                </c:pt>
                <c:pt idx="4">
                  <c:v>0.13728187478077866</c:v>
                </c:pt>
                <c:pt idx="5">
                  <c:v>0.29368406497045568</c:v>
                </c:pt>
                <c:pt idx="6">
                  <c:v>7.7094238189029489E-3</c:v>
                </c:pt>
              </c:numCache>
            </c:numRef>
          </c:val>
          <c:smooth val="0"/>
          <c:extLst>
            <c:ext xmlns:c16="http://schemas.microsoft.com/office/drawing/2014/chart" uri="{C3380CC4-5D6E-409C-BE32-E72D297353CC}">
              <c16:uniqueId val="{00000000-F016-4AA2-953B-84F4DCD7137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70500431"/>
        <c:axId val="270500911"/>
      </c:lineChart>
      <c:catAx>
        <c:axId val="27050043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70500911"/>
        <c:crosses val="autoZero"/>
        <c:auto val="1"/>
        <c:lblAlgn val="ctr"/>
        <c:lblOffset val="100"/>
        <c:noMultiLvlLbl val="0"/>
      </c:catAx>
      <c:valAx>
        <c:axId val="2705009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050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[Budget_Dashboard_Final.xlsx]Dashboard!PivotTable6</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Monthly Savings Rates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lt1"/>
            </a:solidFill>
            <a:round/>
          </a:ln>
          <a:effectLst>
            <a:outerShdw dist="25400" dir="2700000" algn="tl" rotWithShape="0">
              <a:schemeClr val="accent3"/>
            </a:outerShdw>
          </a:effectLst>
        </c:spPr>
        <c:marker>
          <c:symbol val="circle"/>
          <c:size val="5"/>
          <c:spPr>
            <a:solidFill>
              <a:schemeClr val="accent3"/>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Dashboard!$B$38:$B$39</c:f>
              <c:strCache>
                <c:ptCount val="1"/>
                <c:pt idx="0">
                  <c:v>Total</c:v>
                </c:pt>
              </c:strCache>
            </c:strRef>
          </c:tx>
          <c:spPr>
            <a:ln w="34925" cap="rnd">
              <a:solidFill>
                <a:schemeClr val="lt1"/>
              </a:solidFill>
              <a:round/>
            </a:ln>
            <a:effectLst>
              <a:outerShdw dist="25400" dir="2700000" algn="tl" rotWithShape="0">
                <a:schemeClr val="accent3"/>
              </a:outerShdw>
            </a:effectLst>
          </c:spPr>
          <c:marker>
            <c:symbol val="circle"/>
            <c:size val="5"/>
            <c:spPr>
              <a:solidFill>
                <a:schemeClr val="accent3"/>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3">
                          <a:lumMod val="60000"/>
                          <a:lumOff val="40000"/>
                        </a:schemeClr>
                      </a:solidFill>
                    </a:ln>
                    <a:effectLst/>
                  </c:spPr>
                </c15:leaderLines>
              </c:ext>
            </c:extLst>
          </c:dLbls>
          <c:cat>
            <c:strRef>
              <c:f>Dashboard!$A$40:$A$44</c:f>
              <c:strCache>
                <c:ptCount val="4"/>
                <c:pt idx="0">
                  <c:v>Jan</c:v>
                </c:pt>
                <c:pt idx="1">
                  <c:v>Feb</c:v>
                </c:pt>
                <c:pt idx="2">
                  <c:v>Mar</c:v>
                </c:pt>
                <c:pt idx="3">
                  <c:v>Apr</c:v>
                </c:pt>
              </c:strCache>
            </c:strRef>
          </c:cat>
          <c:val>
            <c:numRef>
              <c:f>Dashboard!$B$40:$B$44</c:f>
              <c:numCache>
                <c:formatCode>0%</c:formatCode>
                <c:ptCount val="4"/>
                <c:pt idx="0">
                  <c:v>-0.34436222222222224</c:v>
                </c:pt>
                <c:pt idx="1">
                  <c:v>0.50514666666666663</c:v>
                </c:pt>
                <c:pt idx="2">
                  <c:v>0.33793777777777773</c:v>
                </c:pt>
                <c:pt idx="3">
                  <c:v>-0.25397555555555562</c:v>
                </c:pt>
              </c:numCache>
            </c:numRef>
          </c:val>
          <c:smooth val="0"/>
          <c:extLst>
            <c:ext xmlns:c16="http://schemas.microsoft.com/office/drawing/2014/chart" uri="{C3380CC4-5D6E-409C-BE32-E72D297353CC}">
              <c16:uniqueId val="{00000000-C5E8-465A-B444-D4956D43A89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70500431"/>
        <c:axId val="270500911"/>
      </c:lineChart>
      <c:catAx>
        <c:axId val="27050043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70500911"/>
        <c:crosses val="autoZero"/>
        <c:auto val="1"/>
        <c:lblAlgn val="ctr"/>
        <c:lblOffset val="100"/>
        <c:noMultiLvlLbl val="0"/>
      </c:catAx>
      <c:valAx>
        <c:axId val="2705009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050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[Budget_Dashboard_Final.xlsx]Budget_vs_Actuals!PivotTable1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Budget vs Actual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Budget_vs_Actuals!$I$1:$I$3</c:f>
              <c:strCache>
                <c:ptCount val="1"/>
                <c:pt idx="0">
                  <c:v>Jan - Sum of Budgeted</c:v>
                </c:pt>
              </c:strCache>
            </c:strRef>
          </c:tx>
          <c:spPr>
            <a:solidFill>
              <a:schemeClr val="accent1"/>
            </a:solidFill>
            <a:ln>
              <a:noFill/>
            </a:ln>
            <a:effectLst/>
          </c:spPr>
          <c:invertIfNegative val="0"/>
          <c:cat>
            <c:strRef>
              <c:f>Budget_vs_Actuals!$H$4:$H$12</c:f>
              <c:strCache>
                <c:ptCount val="8"/>
                <c:pt idx="0">
                  <c:v>Entertainment</c:v>
                </c:pt>
                <c:pt idx="1">
                  <c:v>Food</c:v>
                </c:pt>
                <c:pt idx="2">
                  <c:v>Other</c:v>
                </c:pt>
                <c:pt idx="3">
                  <c:v>Rent</c:v>
                </c:pt>
                <c:pt idx="4">
                  <c:v>Shopping</c:v>
                </c:pt>
                <c:pt idx="5">
                  <c:v>Transportation</c:v>
                </c:pt>
                <c:pt idx="6">
                  <c:v>Utilities</c:v>
                </c:pt>
                <c:pt idx="7">
                  <c:v>Wellness</c:v>
                </c:pt>
              </c:strCache>
            </c:strRef>
          </c:cat>
          <c:val>
            <c:numRef>
              <c:f>Budget_vs_Actuals!$I$4:$I$12</c:f>
              <c:numCache>
                <c:formatCode>_([$$-409]* #,##0.00_);_([$$-409]* \(#,##0.00\);_([$$-409]* "-"??_);_(@_)</c:formatCode>
                <c:ptCount val="8"/>
                <c:pt idx="0">
                  <c:v>100</c:v>
                </c:pt>
                <c:pt idx="1">
                  <c:v>300</c:v>
                </c:pt>
                <c:pt idx="2">
                  <c:v>100</c:v>
                </c:pt>
                <c:pt idx="3">
                  <c:v>900</c:v>
                </c:pt>
                <c:pt idx="4">
                  <c:v>150</c:v>
                </c:pt>
                <c:pt idx="5">
                  <c:v>150</c:v>
                </c:pt>
                <c:pt idx="6">
                  <c:v>200</c:v>
                </c:pt>
                <c:pt idx="7">
                  <c:v>100</c:v>
                </c:pt>
              </c:numCache>
            </c:numRef>
          </c:val>
          <c:extLst>
            <c:ext xmlns:c16="http://schemas.microsoft.com/office/drawing/2014/chart" uri="{C3380CC4-5D6E-409C-BE32-E72D297353CC}">
              <c16:uniqueId val="{00000001-E5E7-42C2-B5B5-9294D59E9FEF}"/>
            </c:ext>
          </c:extLst>
        </c:ser>
        <c:ser>
          <c:idx val="1"/>
          <c:order val="1"/>
          <c:tx>
            <c:strRef>
              <c:f>Budget_vs_Actuals!$J$1:$J$3</c:f>
              <c:strCache>
                <c:ptCount val="1"/>
                <c:pt idx="0">
                  <c:v>Jan - Sum of Actual</c:v>
                </c:pt>
              </c:strCache>
            </c:strRef>
          </c:tx>
          <c:spPr>
            <a:solidFill>
              <a:schemeClr val="accent2"/>
            </a:solidFill>
            <a:ln>
              <a:noFill/>
            </a:ln>
            <a:effectLst/>
          </c:spPr>
          <c:invertIfNegative val="0"/>
          <c:cat>
            <c:strRef>
              <c:f>Budget_vs_Actuals!$H$4:$H$12</c:f>
              <c:strCache>
                <c:ptCount val="8"/>
                <c:pt idx="0">
                  <c:v>Entertainment</c:v>
                </c:pt>
                <c:pt idx="1">
                  <c:v>Food</c:v>
                </c:pt>
                <c:pt idx="2">
                  <c:v>Other</c:v>
                </c:pt>
                <c:pt idx="3">
                  <c:v>Rent</c:v>
                </c:pt>
                <c:pt idx="4">
                  <c:v>Shopping</c:v>
                </c:pt>
                <c:pt idx="5">
                  <c:v>Transportation</c:v>
                </c:pt>
                <c:pt idx="6">
                  <c:v>Utilities</c:v>
                </c:pt>
                <c:pt idx="7">
                  <c:v>Wellness</c:v>
                </c:pt>
              </c:strCache>
            </c:strRef>
          </c:cat>
          <c:val>
            <c:numRef>
              <c:f>Budget_vs_Actuals!$J$4:$J$12</c:f>
              <c:numCache>
                <c:formatCode>_([$$-409]* #,##0.00_);_([$$-409]* \(#,##0.00\);_([$$-409]* "-"??_);_(@_)</c:formatCode>
                <c:ptCount val="8"/>
                <c:pt idx="0">
                  <c:v>-1748.43</c:v>
                </c:pt>
                <c:pt idx="1">
                  <c:v>-1583.73</c:v>
                </c:pt>
                <c:pt idx="2">
                  <c:v>0</c:v>
                </c:pt>
                <c:pt idx="3">
                  <c:v>-624.48</c:v>
                </c:pt>
                <c:pt idx="4">
                  <c:v>0</c:v>
                </c:pt>
                <c:pt idx="5">
                  <c:v>-513.57999999999993</c:v>
                </c:pt>
                <c:pt idx="6">
                  <c:v>-1579.4099999999999</c:v>
                </c:pt>
                <c:pt idx="7">
                  <c:v>0</c:v>
                </c:pt>
              </c:numCache>
            </c:numRef>
          </c:val>
          <c:extLst>
            <c:ext xmlns:c16="http://schemas.microsoft.com/office/drawing/2014/chart" uri="{C3380CC4-5D6E-409C-BE32-E72D297353CC}">
              <c16:uniqueId val="{00000003-E5E7-42C2-B5B5-9294D59E9FEF}"/>
            </c:ext>
          </c:extLst>
        </c:ser>
        <c:ser>
          <c:idx val="2"/>
          <c:order val="2"/>
          <c:tx>
            <c:strRef>
              <c:f>Budget_vs_Actuals!$K$1:$K$3</c:f>
              <c:strCache>
                <c:ptCount val="1"/>
                <c:pt idx="0">
                  <c:v>Feb - Sum of Budgeted</c:v>
                </c:pt>
              </c:strCache>
            </c:strRef>
          </c:tx>
          <c:spPr>
            <a:solidFill>
              <a:schemeClr val="accent3"/>
            </a:solidFill>
            <a:ln>
              <a:noFill/>
            </a:ln>
            <a:effectLst/>
          </c:spPr>
          <c:invertIfNegative val="0"/>
          <c:cat>
            <c:strRef>
              <c:f>Budget_vs_Actuals!$H$4:$H$12</c:f>
              <c:strCache>
                <c:ptCount val="8"/>
                <c:pt idx="0">
                  <c:v>Entertainment</c:v>
                </c:pt>
                <c:pt idx="1">
                  <c:v>Food</c:v>
                </c:pt>
                <c:pt idx="2">
                  <c:v>Other</c:v>
                </c:pt>
                <c:pt idx="3">
                  <c:v>Rent</c:v>
                </c:pt>
                <c:pt idx="4">
                  <c:v>Shopping</c:v>
                </c:pt>
                <c:pt idx="5">
                  <c:v>Transportation</c:v>
                </c:pt>
                <c:pt idx="6">
                  <c:v>Utilities</c:v>
                </c:pt>
                <c:pt idx="7">
                  <c:v>Wellness</c:v>
                </c:pt>
              </c:strCache>
            </c:strRef>
          </c:cat>
          <c:val>
            <c:numRef>
              <c:f>Budget_vs_Actuals!$K$4:$K$12</c:f>
              <c:numCache>
                <c:formatCode>_([$$-409]* #,##0.00_);_([$$-409]* \(#,##0.00\);_([$$-409]* "-"??_);_(@_)</c:formatCode>
                <c:ptCount val="8"/>
                <c:pt idx="0">
                  <c:v>100</c:v>
                </c:pt>
                <c:pt idx="1">
                  <c:v>300</c:v>
                </c:pt>
                <c:pt idx="2">
                  <c:v>100</c:v>
                </c:pt>
                <c:pt idx="3">
                  <c:v>900</c:v>
                </c:pt>
                <c:pt idx="4">
                  <c:v>150</c:v>
                </c:pt>
                <c:pt idx="5">
                  <c:v>150</c:v>
                </c:pt>
                <c:pt idx="6">
                  <c:v>200</c:v>
                </c:pt>
                <c:pt idx="7">
                  <c:v>100</c:v>
                </c:pt>
              </c:numCache>
            </c:numRef>
          </c:val>
          <c:extLst>
            <c:ext xmlns:c16="http://schemas.microsoft.com/office/drawing/2014/chart" uri="{C3380CC4-5D6E-409C-BE32-E72D297353CC}">
              <c16:uniqueId val="{00000005-E5E7-42C2-B5B5-9294D59E9FEF}"/>
            </c:ext>
          </c:extLst>
        </c:ser>
        <c:ser>
          <c:idx val="3"/>
          <c:order val="3"/>
          <c:tx>
            <c:strRef>
              <c:f>Budget_vs_Actuals!$L$1:$L$3</c:f>
              <c:strCache>
                <c:ptCount val="1"/>
                <c:pt idx="0">
                  <c:v>Feb - Sum of Actual</c:v>
                </c:pt>
              </c:strCache>
            </c:strRef>
          </c:tx>
          <c:spPr>
            <a:solidFill>
              <a:schemeClr val="accent4"/>
            </a:solidFill>
            <a:ln>
              <a:noFill/>
            </a:ln>
            <a:effectLst/>
          </c:spPr>
          <c:invertIfNegative val="0"/>
          <c:cat>
            <c:strRef>
              <c:f>Budget_vs_Actuals!$H$4:$H$12</c:f>
              <c:strCache>
                <c:ptCount val="8"/>
                <c:pt idx="0">
                  <c:v>Entertainment</c:v>
                </c:pt>
                <c:pt idx="1">
                  <c:v>Food</c:v>
                </c:pt>
                <c:pt idx="2">
                  <c:v>Other</c:v>
                </c:pt>
                <c:pt idx="3">
                  <c:v>Rent</c:v>
                </c:pt>
                <c:pt idx="4">
                  <c:v>Shopping</c:v>
                </c:pt>
                <c:pt idx="5">
                  <c:v>Transportation</c:v>
                </c:pt>
                <c:pt idx="6">
                  <c:v>Utilities</c:v>
                </c:pt>
                <c:pt idx="7">
                  <c:v>Wellness</c:v>
                </c:pt>
              </c:strCache>
            </c:strRef>
          </c:cat>
          <c:val>
            <c:numRef>
              <c:f>Budget_vs_Actuals!$L$4:$L$12</c:f>
              <c:numCache>
                <c:formatCode>_([$$-409]* #,##0.00_);_([$$-409]* \(#,##0.00\);_([$$-409]* "-"??_);_(@_)</c:formatCode>
                <c:ptCount val="8"/>
                <c:pt idx="0">
                  <c:v>-245.53</c:v>
                </c:pt>
                <c:pt idx="1">
                  <c:v>-2323.5700000000002</c:v>
                </c:pt>
                <c:pt idx="2">
                  <c:v>0</c:v>
                </c:pt>
                <c:pt idx="3">
                  <c:v>-982.23</c:v>
                </c:pt>
                <c:pt idx="4">
                  <c:v>0</c:v>
                </c:pt>
                <c:pt idx="5">
                  <c:v>-945.55</c:v>
                </c:pt>
                <c:pt idx="6">
                  <c:v>-1441.3600000000001</c:v>
                </c:pt>
                <c:pt idx="7">
                  <c:v>0</c:v>
                </c:pt>
              </c:numCache>
            </c:numRef>
          </c:val>
          <c:extLst>
            <c:ext xmlns:c16="http://schemas.microsoft.com/office/drawing/2014/chart" uri="{C3380CC4-5D6E-409C-BE32-E72D297353CC}">
              <c16:uniqueId val="{00000007-E5E7-42C2-B5B5-9294D59E9FEF}"/>
            </c:ext>
          </c:extLst>
        </c:ser>
        <c:ser>
          <c:idx val="4"/>
          <c:order val="4"/>
          <c:tx>
            <c:strRef>
              <c:f>Budget_vs_Actuals!$M$1:$M$3</c:f>
              <c:strCache>
                <c:ptCount val="1"/>
                <c:pt idx="0">
                  <c:v>Mar - Sum of Budgeted</c:v>
                </c:pt>
              </c:strCache>
            </c:strRef>
          </c:tx>
          <c:spPr>
            <a:solidFill>
              <a:schemeClr val="accent5"/>
            </a:solidFill>
            <a:ln>
              <a:noFill/>
            </a:ln>
            <a:effectLst/>
          </c:spPr>
          <c:invertIfNegative val="0"/>
          <c:cat>
            <c:strRef>
              <c:f>Budget_vs_Actuals!$H$4:$H$12</c:f>
              <c:strCache>
                <c:ptCount val="8"/>
                <c:pt idx="0">
                  <c:v>Entertainment</c:v>
                </c:pt>
                <c:pt idx="1">
                  <c:v>Food</c:v>
                </c:pt>
                <c:pt idx="2">
                  <c:v>Other</c:v>
                </c:pt>
                <c:pt idx="3">
                  <c:v>Rent</c:v>
                </c:pt>
                <c:pt idx="4">
                  <c:v>Shopping</c:v>
                </c:pt>
                <c:pt idx="5">
                  <c:v>Transportation</c:v>
                </c:pt>
                <c:pt idx="6">
                  <c:v>Utilities</c:v>
                </c:pt>
                <c:pt idx="7">
                  <c:v>Wellness</c:v>
                </c:pt>
              </c:strCache>
            </c:strRef>
          </c:cat>
          <c:val>
            <c:numRef>
              <c:f>Budget_vs_Actuals!$M$4:$M$12</c:f>
              <c:numCache>
                <c:formatCode>_([$$-409]* #,##0.00_);_([$$-409]* \(#,##0.00\);_([$$-409]* "-"??_);_(@_)</c:formatCode>
                <c:ptCount val="8"/>
                <c:pt idx="0">
                  <c:v>100</c:v>
                </c:pt>
                <c:pt idx="1">
                  <c:v>300</c:v>
                </c:pt>
                <c:pt idx="2">
                  <c:v>100</c:v>
                </c:pt>
                <c:pt idx="3">
                  <c:v>900</c:v>
                </c:pt>
                <c:pt idx="4">
                  <c:v>150</c:v>
                </c:pt>
                <c:pt idx="5">
                  <c:v>150</c:v>
                </c:pt>
                <c:pt idx="6">
                  <c:v>200</c:v>
                </c:pt>
                <c:pt idx="7">
                  <c:v>100</c:v>
                </c:pt>
              </c:numCache>
            </c:numRef>
          </c:val>
          <c:extLst>
            <c:ext xmlns:c16="http://schemas.microsoft.com/office/drawing/2014/chart" uri="{C3380CC4-5D6E-409C-BE32-E72D297353CC}">
              <c16:uniqueId val="{00000009-E5E7-42C2-B5B5-9294D59E9FEF}"/>
            </c:ext>
          </c:extLst>
        </c:ser>
        <c:ser>
          <c:idx val="5"/>
          <c:order val="5"/>
          <c:tx>
            <c:strRef>
              <c:f>Budget_vs_Actuals!$N$1:$N$3</c:f>
              <c:strCache>
                <c:ptCount val="1"/>
                <c:pt idx="0">
                  <c:v>Mar - Sum of Actual</c:v>
                </c:pt>
              </c:strCache>
            </c:strRef>
          </c:tx>
          <c:spPr>
            <a:solidFill>
              <a:schemeClr val="accent6"/>
            </a:solidFill>
            <a:ln>
              <a:noFill/>
            </a:ln>
            <a:effectLst/>
          </c:spPr>
          <c:invertIfNegative val="0"/>
          <c:cat>
            <c:strRef>
              <c:f>Budget_vs_Actuals!$H$4:$H$12</c:f>
              <c:strCache>
                <c:ptCount val="8"/>
                <c:pt idx="0">
                  <c:v>Entertainment</c:v>
                </c:pt>
                <c:pt idx="1">
                  <c:v>Food</c:v>
                </c:pt>
                <c:pt idx="2">
                  <c:v>Other</c:v>
                </c:pt>
                <c:pt idx="3">
                  <c:v>Rent</c:v>
                </c:pt>
                <c:pt idx="4">
                  <c:v>Shopping</c:v>
                </c:pt>
                <c:pt idx="5">
                  <c:v>Transportation</c:v>
                </c:pt>
                <c:pt idx="6">
                  <c:v>Utilities</c:v>
                </c:pt>
                <c:pt idx="7">
                  <c:v>Wellness</c:v>
                </c:pt>
              </c:strCache>
            </c:strRef>
          </c:cat>
          <c:val>
            <c:numRef>
              <c:f>Budget_vs_Actuals!$N$4:$N$12</c:f>
              <c:numCache>
                <c:formatCode>_([$$-409]* #,##0.00_);_([$$-409]* \(#,##0.00\);_([$$-409]* "-"??_);_(@_)</c:formatCode>
                <c:ptCount val="8"/>
                <c:pt idx="0">
                  <c:v>-733.07</c:v>
                </c:pt>
                <c:pt idx="1">
                  <c:v>-1196.8900000000001</c:v>
                </c:pt>
                <c:pt idx="2">
                  <c:v>0</c:v>
                </c:pt>
                <c:pt idx="3">
                  <c:v>-330.88</c:v>
                </c:pt>
                <c:pt idx="4">
                  <c:v>0</c:v>
                </c:pt>
                <c:pt idx="5">
                  <c:v>-1141.27</c:v>
                </c:pt>
                <c:pt idx="6">
                  <c:v>-2556.4499999999998</c:v>
                </c:pt>
                <c:pt idx="7">
                  <c:v>0</c:v>
                </c:pt>
              </c:numCache>
            </c:numRef>
          </c:val>
          <c:extLst>
            <c:ext xmlns:c16="http://schemas.microsoft.com/office/drawing/2014/chart" uri="{C3380CC4-5D6E-409C-BE32-E72D297353CC}">
              <c16:uniqueId val="{0000000B-E5E7-42C2-B5B5-9294D59E9FEF}"/>
            </c:ext>
          </c:extLst>
        </c:ser>
        <c:dLbls>
          <c:showLegendKey val="0"/>
          <c:showVal val="0"/>
          <c:showCatName val="0"/>
          <c:showSerName val="0"/>
          <c:showPercent val="0"/>
          <c:showBubbleSize val="0"/>
        </c:dLbls>
        <c:gapWidth val="219"/>
        <c:overlap val="-27"/>
        <c:axId val="12488712"/>
        <c:axId val="12490760"/>
      </c:barChart>
      <c:catAx>
        <c:axId val="12488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0760"/>
        <c:crosses val="autoZero"/>
        <c:auto val="1"/>
        <c:lblAlgn val="ctr"/>
        <c:lblOffset val="100"/>
        <c:noMultiLvlLbl val="0"/>
      </c:catAx>
      <c:valAx>
        <c:axId val="1249076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8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Cash_Flow_Forecast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Cash_Flow_Forecast!$A$2</c:f>
              <c:strCache>
                <c:ptCount val="1"/>
                <c:pt idx="0">
                  <c:v>Income</c:v>
                </c:pt>
              </c:strCache>
            </c:strRef>
          </c:tx>
          <c:spPr>
            <a:solidFill>
              <a:schemeClr val="accent1"/>
            </a:solidFill>
            <a:ln>
              <a:noFill/>
            </a:ln>
            <a:effectLst/>
          </c:spPr>
          <c:invertIfNegative val="0"/>
          <c:cat>
            <c:strRef>
              <c:f>Cash_Flow_Forecast!$B$1:$D$1</c:f>
              <c:strCache>
                <c:ptCount val="3"/>
                <c:pt idx="0">
                  <c:v>May</c:v>
                </c:pt>
                <c:pt idx="1">
                  <c:v>Jun</c:v>
                </c:pt>
                <c:pt idx="2">
                  <c:v>Jul</c:v>
                </c:pt>
              </c:strCache>
            </c:strRef>
          </c:cat>
          <c:val>
            <c:numRef>
              <c:f>Cash_Flow_Forecast!$B$2:$D$2</c:f>
              <c:numCache>
                <c:formatCode>_([$$-409]* #,##0.00_);_([$$-409]* \(#,##0.00\);_([$$-409]* "-"??_);_(@_)</c:formatCode>
                <c:ptCount val="3"/>
                <c:pt idx="0">
                  <c:v>1637.5</c:v>
                </c:pt>
                <c:pt idx="1">
                  <c:v>1558.3333333333333</c:v>
                </c:pt>
                <c:pt idx="2">
                  <c:v>1866.6666666666667</c:v>
                </c:pt>
              </c:numCache>
            </c:numRef>
          </c:val>
          <c:extLst>
            <c:ext xmlns:c16="http://schemas.microsoft.com/office/drawing/2014/chart" uri="{C3380CC4-5D6E-409C-BE32-E72D297353CC}">
              <c16:uniqueId val="{00000001-A491-4F7A-8851-3C34C7248F4A}"/>
            </c:ext>
          </c:extLst>
        </c:ser>
        <c:ser>
          <c:idx val="1"/>
          <c:order val="1"/>
          <c:tx>
            <c:strRef>
              <c:f>Cash_Flow_Forecast!$A$3</c:f>
              <c:strCache>
                <c:ptCount val="1"/>
                <c:pt idx="0">
                  <c:v>Expenses</c:v>
                </c:pt>
              </c:strCache>
            </c:strRef>
          </c:tx>
          <c:spPr>
            <a:solidFill>
              <a:schemeClr val="accent2"/>
            </a:solidFill>
            <a:ln>
              <a:noFill/>
            </a:ln>
            <a:effectLst/>
          </c:spPr>
          <c:invertIfNegative val="0"/>
          <c:cat>
            <c:strRef>
              <c:f>Cash_Flow_Forecast!$B$1:$D$1</c:f>
              <c:strCache>
                <c:ptCount val="3"/>
                <c:pt idx="0">
                  <c:v>May</c:v>
                </c:pt>
                <c:pt idx="1">
                  <c:v>Jun</c:v>
                </c:pt>
                <c:pt idx="2">
                  <c:v>Jul</c:v>
                </c:pt>
              </c:strCache>
            </c:strRef>
          </c:cat>
          <c:val>
            <c:numRef>
              <c:f>Cash_Flow_Forecast!$B$3:$D$3</c:f>
              <c:numCache>
                <c:formatCode>_([$$-409]* #,##0.00_);_([$$-409]* \(#,##0.00\);_([$$-409]* "-"??_);_(@_)</c:formatCode>
                <c:ptCount val="3"/>
                <c:pt idx="0">
                  <c:v>-152.26256410256411</c:v>
                </c:pt>
                <c:pt idx="1">
                  <c:v>-138.57116279069768</c:v>
                </c:pt>
                <c:pt idx="2">
                  <c:v>-122.67152173913044</c:v>
                </c:pt>
              </c:numCache>
            </c:numRef>
          </c:val>
          <c:extLst>
            <c:ext xmlns:c16="http://schemas.microsoft.com/office/drawing/2014/chart" uri="{C3380CC4-5D6E-409C-BE32-E72D297353CC}">
              <c16:uniqueId val="{00000003-A491-4F7A-8851-3C34C7248F4A}"/>
            </c:ext>
          </c:extLst>
        </c:ser>
        <c:dLbls>
          <c:showLegendKey val="0"/>
          <c:showVal val="0"/>
          <c:showCatName val="0"/>
          <c:showSerName val="0"/>
          <c:showPercent val="0"/>
          <c:showBubbleSize val="0"/>
        </c:dLbls>
        <c:gapWidth val="150"/>
        <c:axId val="172987400"/>
        <c:axId val="173010952"/>
      </c:barChart>
      <c:lineChart>
        <c:grouping val="standard"/>
        <c:varyColors val="0"/>
        <c:ser>
          <c:idx val="2"/>
          <c:order val="2"/>
          <c:tx>
            <c:strRef>
              <c:f>Cash_Flow_Forecast!$A$4</c:f>
              <c:strCache>
                <c:ptCount val="1"/>
                <c:pt idx="0">
                  <c:v>Net Balance</c:v>
                </c:pt>
              </c:strCache>
            </c:strRef>
          </c:tx>
          <c:spPr>
            <a:ln w="28575" cap="rnd">
              <a:solidFill>
                <a:schemeClr val="accent3"/>
              </a:solidFill>
              <a:round/>
            </a:ln>
            <a:effectLst/>
          </c:spPr>
          <c:marker>
            <c:symbol val="none"/>
          </c:marker>
          <c:cat>
            <c:strRef>
              <c:f>Cash_Flow_Forecast!$B$1:$D$1</c:f>
              <c:strCache>
                <c:ptCount val="3"/>
                <c:pt idx="0">
                  <c:v>May</c:v>
                </c:pt>
                <c:pt idx="1">
                  <c:v>Jun</c:v>
                </c:pt>
                <c:pt idx="2">
                  <c:v>Jul</c:v>
                </c:pt>
              </c:strCache>
            </c:strRef>
          </c:cat>
          <c:val>
            <c:numRef>
              <c:f>Cash_Flow_Forecast!$B$4:$D$4</c:f>
              <c:numCache>
                <c:formatCode>_([$$-409]* #,##0.00_);_([$$-409]* \(#,##0.00\);_([$$-409]* "-"??_);_(@_)</c:formatCode>
                <c:ptCount val="3"/>
                <c:pt idx="0">
                  <c:v>1485.2374358974359</c:v>
                </c:pt>
                <c:pt idx="1">
                  <c:v>1419.7621705426357</c:v>
                </c:pt>
                <c:pt idx="2">
                  <c:v>1743.9951449275363</c:v>
                </c:pt>
              </c:numCache>
            </c:numRef>
          </c:val>
          <c:smooth val="0"/>
          <c:extLst>
            <c:ext xmlns:c16="http://schemas.microsoft.com/office/drawing/2014/chart" uri="{C3380CC4-5D6E-409C-BE32-E72D297353CC}">
              <c16:uniqueId val="{00000005-A491-4F7A-8851-3C34C7248F4A}"/>
            </c:ext>
          </c:extLst>
        </c:ser>
        <c:dLbls>
          <c:showLegendKey val="0"/>
          <c:showVal val="0"/>
          <c:showCatName val="0"/>
          <c:showSerName val="0"/>
          <c:showPercent val="0"/>
          <c:showBubbleSize val="0"/>
        </c:dLbls>
        <c:marker val="1"/>
        <c:smooth val="0"/>
        <c:axId val="172987400"/>
        <c:axId val="173010952"/>
      </c:lineChart>
      <c:catAx>
        <c:axId val="172987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0952"/>
        <c:crosses val="autoZero"/>
        <c:auto val="1"/>
        <c:lblAlgn val="ctr"/>
        <c:lblOffset val="100"/>
        <c:noMultiLvlLbl val="0"/>
      </c:catAx>
      <c:valAx>
        <c:axId val="17301095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87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555624</xdr:colOff>
      <xdr:row>8</xdr:row>
      <xdr:rowOff>120650</xdr:rowOff>
    </xdr:from>
    <xdr:to>
      <xdr:col>11</xdr:col>
      <xdr:colOff>517525</xdr:colOff>
      <xdr:row>19</xdr:row>
      <xdr:rowOff>139700</xdr:rowOff>
    </xdr:to>
    <xdr:graphicFrame macro="">
      <xdr:nvGraphicFramePr>
        <xdr:cNvPr id="2" name="Chart 3">
          <a:extLst>
            <a:ext uri="{FF2B5EF4-FFF2-40B4-BE49-F238E27FC236}">
              <a16:creationId xmlns:a16="http://schemas.microsoft.com/office/drawing/2014/main" id="{8A45D78F-5A14-25F3-2BFB-064DEAB27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22</xdr:row>
      <xdr:rowOff>34925</xdr:rowOff>
    </xdr:from>
    <xdr:to>
      <xdr:col>12</xdr:col>
      <xdr:colOff>0</xdr:colOff>
      <xdr:row>33</xdr:row>
      <xdr:rowOff>177800</xdr:rowOff>
    </xdr:to>
    <xdr:graphicFrame macro="">
      <xdr:nvGraphicFramePr>
        <xdr:cNvPr id="3" name="Chart 2">
          <a:extLst>
            <a:ext uri="{FF2B5EF4-FFF2-40B4-BE49-F238E27FC236}">
              <a16:creationId xmlns:a16="http://schemas.microsoft.com/office/drawing/2014/main" id="{217B1A35-4DC6-7F81-1F14-FD57EC4DF1EA}"/>
            </a:ext>
            <a:ext uri="{147F2762-F138-4A5C-976F-8EAC2B608ADB}">
              <a16:predDERef xmlns:a16="http://schemas.microsoft.com/office/drawing/2014/main" pred="{8A45D78F-5A14-25F3-2BFB-064DEAB27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28574</xdr:colOff>
      <xdr:row>36</xdr:row>
      <xdr:rowOff>31748</xdr:rowOff>
    </xdr:from>
    <xdr:to>
      <xdr:col>12</xdr:col>
      <xdr:colOff>25400</xdr:colOff>
      <xdr:row>47</xdr:row>
      <xdr:rowOff>184149</xdr:rowOff>
    </xdr:to>
    <xdr:graphicFrame macro="">
      <xdr:nvGraphicFramePr>
        <xdr:cNvPr id="4" name="Chart 2">
          <a:extLst>
            <a:ext uri="{FF2B5EF4-FFF2-40B4-BE49-F238E27FC236}">
              <a16:creationId xmlns:a16="http://schemas.microsoft.com/office/drawing/2014/main" id="{45705820-D59C-F3CE-D8F9-6FCE93E1E0E8}"/>
            </a:ext>
            <a:ext uri="{147F2762-F138-4A5C-976F-8EAC2B608ADB}">
              <a16:predDERef xmlns:a16="http://schemas.microsoft.com/office/drawing/2014/main" pred="{217B1A35-4DC6-7F81-1F14-FD57EC4DF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15875</xdr:colOff>
      <xdr:row>9</xdr:row>
      <xdr:rowOff>12699</xdr:rowOff>
    </xdr:from>
    <xdr:to>
      <xdr:col>4</xdr:col>
      <xdr:colOff>53975</xdr:colOff>
      <xdr:row>17</xdr:row>
      <xdr:rowOff>133350</xdr:rowOff>
    </xdr:to>
    <mc:AlternateContent xmlns:mc="http://schemas.openxmlformats.org/markup-compatibility/2006" xmlns:a14="http://schemas.microsoft.com/office/drawing/2010/main">
      <mc:Choice Requires="a14">
        <xdr:graphicFrame macro="">
          <xdr:nvGraphicFramePr>
            <xdr:cNvPr id="5" name="CategoryName">
              <a:extLst>
                <a:ext uri="{FF2B5EF4-FFF2-40B4-BE49-F238E27FC236}">
                  <a16:creationId xmlns:a16="http://schemas.microsoft.com/office/drawing/2014/main" id="{FA58B87A-A4E2-7B2C-68D1-146F6E083700}"/>
                </a:ext>
              </a:extLst>
            </xdr:cNvPr>
            <xdr:cNvGraphicFramePr/>
          </xdr:nvGraphicFramePr>
          <xdr:xfrm>
            <a:off x="0" y="0"/>
            <a:ext cx="0" cy="0"/>
          </xdr:xfrm>
          <a:graphic>
            <a:graphicData uri="http://schemas.microsoft.com/office/drawing/2010/slicer">
              <sle:slicer xmlns:sle="http://schemas.microsoft.com/office/drawing/2010/slicer" name="CategoryName"/>
            </a:graphicData>
          </a:graphic>
        </xdr:graphicFrame>
      </mc:Choice>
      <mc:Fallback xmlns="">
        <xdr:sp macro="" textlink="">
          <xdr:nvSpPr>
            <xdr:cNvPr id="0" name=""/>
            <xdr:cNvSpPr>
              <a:spLocks noTextEdit="1"/>
            </xdr:cNvSpPr>
          </xdr:nvSpPr>
          <xdr:spPr>
            <a:xfrm>
              <a:off x="2212975" y="1730374"/>
              <a:ext cx="1257300" cy="1641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xdr:colOff>
      <xdr:row>12</xdr:row>
      <xdr:rowOff>66675</xdr:rowOff>
    </xdr:from>
    <xdr:to>
      <xdr:col>2</xdr:col>
      <xdr:colOff>34290</xdr:colOff>
      <xdr:row>20</xdr:row>
      <xdr:rowOff>34925</xdr:rowOff>
    </xdr:to>
    <mc:AlternateContent xmlns:mc="http://schemas.openxmlformats.org/markup-compatibility/2006" xmlns:a14="http://schemas.microsoft.com/office/drawing/2010/main">
      <mc:Choice Requires="a14">
        <xdr:graphicFrame macro="">
          <xdr:nvGraphicFramePr>
            <xdr:cNvPr id="2" name="CategoryName 2">
              <a:extLst>
                <a:ext uri="{FF2B5EF4-FFF2-40B4-BE49-F238E27FC236}">
                  <a16:creationId xmlns:a16="http://schemas.microsoft.com/office/drawing/2014/main" id="{8B1BD447-49FC-41AC-A515-E264556F3700}"/>
                </a:ext>
              </a:extLst>
            </xdr:cNvPr>
            <xdr:cNvGraphicFramePr/>
          </xdr:nvGraphicFramePr>
          <xdr:xfrm>
            <a:off x="0" y="0"/>
            <a:ext cx="0" cy="0"/>
          </xdr:xfrm>
          <a:graphic>
            <a:graphicData uri="http://schemas.microsoft.com/office/drawing/2010/slicer">
              <sle:slicer xmlns:sle="http://schemas.microsoft.com/office/drawing/2010/slicer" name="CategoryName 2"/>
            </a:graphicData>
          </a:graphic>
        </xdr:graphicFrame>
      </mc:Choice>
      <mc:Fallback xmlns="">
        <xdr:sp macro="" textlink="">
          <xdr:nvSpPr>
            <xdr:cNvPr id="0" name=""/>
            <xdr:cNvSpPr>
              <a:spLocks noTextEdit="1"/>
            </xdr:cNvSpPr>
          </xdr:nvSpPr>
          <xdr:spPr>
            <a:xfrm>
              <a:off x="34925" y="2355850"/>
              <a:ext cx="1390015" cy="1489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12</xdr:row>
      <xdr:rowOff>171450</xdr:rowOff>
    </xdr:from>
    <xdr:to>
      <xdr:col>16</xdr:col>
      <xdr:colOff>57150</xdr:colOff>
      <xdr:row>31</xdr:row>
      <xdr:rowOff>104775</xdr:rowOff>
    </xdr:to>
    <xdr:graphicFrame macro="">
      <xdr:nvGraphicFramePr>
        <xdr:cNvPr id="2" name="Chart 1">
          <a:extLst>
            <a:ext uri="{FF2B5EF4-FFF2-40B4-BE49-F238E27FC236}">
              <a16:creationId xmlns:a16="http://schemas.microsoft.com/office/drawing/2014/main" id="{E1F28A51-E15F-0A3A-D7C5-1A5EEB754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28575</xdr:colOff>
      <xdr:row>0</xdr:row>
      <xdr:rowOff>0</xdr:rowOff>
    </xdr:from>
    <xdr:to>
      <xdr:col>15</xdr:col>
      <xdr:colOff>333375</xdr:colOff>
      <xdr:row>14</xdr:row>
      <xdr:rowOff>76200</xdr:rowOff>
    </xdr:to>
    <xdr:graphicFrame macro="">
      <xdr:nvGraphicFramePr>
        <xdr:cNvPr id="2" name="Chart 1">
          <a:extLst>
            <a:ext uri="{FF2B5EF4-FFF2-40B4-BE49-F238E27FC236}">
              <a16:creationId xmlns:a16="http://schemas.microsoft.com/office/drawing/2014/main" id="{AFB4589D-E0ED-7E11-CE5A-49263F764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lvina Richey" refreshedDate="45744.664150810182" backgroundQuery="1" createdVersion="8" refreshedVersion="8" minRefreshableVersion="3" recordCount="0" supportSubquery="1" supportAdvancedDrill="1" xr:uid="{926F2623-C38A-40F2-AEBA-D6D307130730}">
  <cacheSource type="external" connectionId="3"/>
  <cacheFields count="2">
    <cacheField name="[Cleaned Data].[CategoryName].[CategoryName]" caption="CategoryName" numFmtId="0" hierarchy="10" level="1">
      <sharedItems count="7">
        <s v="Entertainment"/>
        <s v="Food"/>
        <s v="Rent"/>
        <s v="Shopping"/>
        <s v="Transportation"/>
        <s v="Utilities"/>
        <s v="Wellness"/>
      </sharedItems>
    </cacheField>
    <cacheField name="[Measures].[Spending % by Category]" caption="Spending % by Category" numFmtId="0" hierarchy="21" level="32767"/>
  </cacheFields>
  <cacheHierarchies count="28">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y_Map].[Description Keyword]" caption="Description Keyword" attribute="1" defaultMemberUniqueName="[Category_Map].[Description Keyword].[All]" allUniqueName="[Category_Map].[Description Keyword].[All]" dimensionUniqueName="[Category_Map]" displayFolder="" count="0" memberValueDatatype="130" unbalanced="0"/>
    <cacheHierarchy uniqueName="[Category_Map].[CategoryName]" caption="CategoryName" attribute="1" defaultMemberUniqueName="[Category_Map].[CategoryName].[All]" allUniqueName="[Category_Map].[CategoryName].[All]" dimensionUniqueName="[Category_Map]" displayFolder="" count="0" memberValueDatatype="130" unbalanced="0"/>
    <cacheHierarchy uniqueName="[Cleaned Data].[Date]" caption="Date" attribute="1" time="1" defaultMemberUniqueName="[Cleaned Data].[Date].[All]" allUniqueName="[Cleaned Data].[Date].[All]" dimensionUniqueName="[Cleaned Data]" displayFolder="" count="0" memberValueDatatype="7" unbalanced="0"/>
    <cacheHierarchy uniqueName="[Cleaned Data].[Description]" caption="Description" attribute="1" defaultMemberUniqueName="[Cleaned Data].[Description].[All]" allUniqueName="[Cleaned Data].[Description].[All]" dimensionUniqueName="[Cleaned Data]" displayFolder="" count="0" memberValueDatatype="130" unbalanced="0"/>
    <cacheHierarchy uniqueName="[Cleaned Data].[Transaction Amount]" caption="Transaction Amount" attribute="1" defaultMemberUniqueName="[Cleaned Data].[Transaction Amount].[All]" allUniqueName="[Cleaned Data].[Transaction Amount].[All]" dimensionUniqueName="[Cleaned Data]" displayFolder="" count="0" memberValueDatatype="5" unbalanced="0"/>
    <cacheHierarchy uniqueName="[Cleaned Data].[Expense/Income]" caption="Expense/Income" attribute="1" defaultMemberUniqueName="[Cleaned Data].[Expense/Income].[All]" allUniqueName="[Cleaned Data].[Expense/Income].[All]" dimensionUniqueName="[Cleaned Data]" displayFolder="" count="0" memberValueDatatype="130" unbalanced="0"/>
    <cacheHierarchy uniqueName="[Cleaned Data].[Keywords]" caption="Keywords" attribute="1" defaultMemberUniqueName="[Cleaned Data].[Keywords].[All]" allUniqueName="[Cleaned Data].[Keywords].[All]" dimensionUniqueName="[Cleaned Data]" displayFolder="" count="0" memberValueDatatype="130" unbalanced="0"/>
    <cacheHierarchy uniqueName="[Cleaned Data].[Description Keyword]" caption="Description Keyword" attribute="1" defaultMemberUniqueName="[Cleaned Data].[Description Keyword].[All]" allUniqueName="[Cleaned Data].[Description Keyword].[All]" dimensionUniqueName="[Cleaned Data]" displayFolder="" count="0" memberValueDatatype="130" unbalanced="0"/>
    <cacheHierarchy uniqueName="[Cleaned Data].[CategoryName]" caption="CategoryName" attribute="1" defaultMemberUniqueName="[Cleaned Data].[CategoryName].[All]" allUniqueName="[Cleaned Data].[CategoryName].[All]" dimensionUniqueName="[Cleaned Data]" displayFolder="" count="2" memberValueDatatype="130" unbalanced="0">
      <fieldsUsage count="2">
        <fieldUsage x="-1"/>
        <fieldUsage x="0"/>
      </fieldsUsage>
    </cacheHierarchy>
    <cacheHierarchy uniqueName="[Cleaned Data].[Date (Month)]" caption="Date (Month)" attribute="1" defaultMemberUniqueName="[Cleaned Data].[Date (Month)].[All]" allUniqueName="[Cleaned Data].[Date (Month)].[All]" dimensionUniqueName="[Cleaned Data]" displayFolder="" count="0" memberValueDatatype="130" unbalanced="0"/>
    <cacheHierarchy uniqueName="[Table1].[Date]" caption="Date" attribute="1" defaultMemberUniqueName="[Table1].[Date].[All]" allUniqueName="[Table1].[Dat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Amount]" caption="Amount" attribute="1" defaultMemberUniqueName="[Table1].[Amount].[All]" allUniqueName="[Table1].[Amount].[All]" dimensionUniqueName="[Table1]" displayFolder="" count="0" memberValueDatatype="5" unbalanced="0"/>
    <cacheHierarchy uniqueName="[Table1].[Type]" caption="Type" attribute="1" defaultMemberUniqueName="[Table1].[Type].[All]" allUniqueName="[Table1].[Type].[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Cleaned Data].[Date (Month Index)]" caption="Date (Month Index)" attribute="1" defaultMemberUniqueName="[Cleaned Data].[Date (Month Index)].[All]" allUniqueName="[Cleaned Data].[Date (Month Index)].[All]" dimensionUniqueName="[Cleaned Data]" displayFolder="" count="0" memberValueDatatype="20" unbalanced="0" hidden="1"/>
    <cacheHierarchy uniqueName="[Measures].[Sum of Transaction Amount]" caption="Sum of Transaction Amount" measure="1" displayFolder="" measureGroup="Cleaned Data" count="0">
      <extLst>
        <ext xmlns:x15="http://schemas.microsoft.com/office/spreadsheetml/2010/11/main" uri="{B97F6D7D-B522-45F9-BDA1-12C45D357490}">
          <x15:cacheHierarchy aggregatedColumn="6"/>
        </ext>
      </extLst>
    </cacheHierarchy>
    <cacheHierarchy uniqueName="[Measures].[Total Spending]" caption="Total Spending" measure="1" displayFolder="" measureGroup="Cleaned Data" count="0"/>
    <cacheHierarchy uniqueName="[Measures].[Average Spend per Vendor]" caption="Average Spend per Vendor" measure="1" displayFolder="" measureGroup="Cleaned Data" count="0"/>
    <cacheHierarchy uniqueName="[Measures].[Spending % by Category]" caption="Spending % by Category" measure="1" displayFolder="" measureGroup="Cleaned Data" count="0" oneField="1">
      <fieldsUsage count="1">
        <fieldUsage x="1"/>
      </fieldsUsage>
    </cacheHierarchy>
    <cacheHierarchy uniqueName="[Measures].[Savings Rate]" caption="Savings Rate" measure="1" displayFolder="" measureGroup="Cleaned Data" count="0"/>
    <cacheHierarchy uniqueName="[Measures].[__XL_Count Table1]" caption="__XL_Count Table1" measure="1" displayFolder="" measureGroup="Table1" count="0" hidden="1"/>
    <cacheHierarchy uniqueName="[Measures].[__XL_Count Raw_Data_w_t_CatNames]" caption="__XL_Count Raw_Data_w_t_CatNames" measure="1" displayFolder="" measureGroup="Cleaned Data" count="0" hidden="1"/>
    <cacheHierarchy uniqueName="[Measures].[__XL_Count Category_Map]" caption="__XL_Count Category_Map" measure="1" displayFolder="" measureGroup="Category_Map" count="0" hidden="1"/>
    <cacheHierarchy uniqueName="[Measures].[__XL_Count Table8]" caption="__XL_Count Table8" measure="1" displayFolder="" measureGroup="Categories" count="0" hidden="1"/>
    <cacheHierarchy uniqueName="[Measures].[__No measures defined]" caption="__No measures defined" measure="1" displayFolder="" count="0" hidden="1"/>
  </cacheHierarchies>
  <kpis count="0"/>
  <dimensions count="5">
    <dimension name="Categories" uniqueName="[Categories]" caption="Categories"/>
    <dimension name="Category_Map" uniqueName="[Category_Map]" caption="Category_Map"/>
    <dimension name="Cleaned Data" uniqueName="[Cleaned Data]" caption="Cleaned Data"/>
    <dimension measure="1" name="Measures" uniqueName="[Measures]" caption="Measures"/>
    <dimension name="Table1" uniqueName="[Table1]" caption="Table1"/>
  </dimensions>
  <measureGroups count="4">
    <measureGroup name="Categories" caption="Categories"/>
    <measureGroup name="Category_Map" caption="Category_Map"/>
    <measureGroup name="Cleaned Data" caption="Cleaned Data"/>
    <measureGroup name="Table1" caption="Table1"/>
  </measureGroups>
  <maps count="5">
    <map measureGroup="0" dimension="0"/>
    <map measureGroup="1" dimension="1"/>
    <map measureGroup="2" dimension="0"/>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lvina Richey" refreshedDate="45744.628948958336" backgroundQuery="1" createdVersion="8" refreshedVersion="8" minRefreshableVersion="3" recordCount="0" supportSubquery="1" supportAdvancedDrill="1" xr:uid="{5170E538-841D-4103-9953-1F8A386890DA}">
  <cacheSource type="external" connectionId="3"/>
  <cacheFields count="2">
    <cacheField name="[Cleaned Data].[Date (Month)].[Date (Month)]" caption="Date (Month)" numFmtId="0" hierarchy="11" level="1">
      <sharedItems count="4">
        <s v="Jan"/>
        <s v="Feb"/>
        <s v="Mar"/>
        <s v="Apr"/>
      </sharedItems>
    </cacheField>
    <cacheField name="[Measures].[Savings Rate]" caption="Savings Rate" numFmtId="0" hierarchy="22" level="32767"/>
  </cacheFields>
  <cacheHierarchies count="28">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y_Map].[Description Keyword]" caption="Description Keyword" attribute="1" defaultMemberUniqueName="[Category_Map].[Description Keyword].[All]" allUniqueName="[Category_Map].[Description Keyword].[All]" dimensionUniqueName="[Category_Map]" displayFolder="" count="0" memberValueDatatype="130" unbalanced="0"/>
    <cacheHierarchy uniqueName="[Category_Map].[CategoryName]" caption="CategoryName" attribute="1" defaultMemberUniqueName="[Category_Map].[CategoryName].[All]" allUniqueName="[Category_Map].[CategoryName].[All]" dimensionUniqueName="[Category_Map]" displayFolder="" count="0" memberValueDatatype="130" unbalanced="0"/>
    <cacheHierarchy uniqueName="[Cleaned Data].[Date]" caption="Date" attribute="1" time="1" defaultMemberUniqueName="[Cleaned Data].[Date].[All]" allUniqueName="[Cleaned Data].[Date].[All]" dimensionUniqueName="[Cleaned Data]" displayFolder="" count="2" memberValueDatatype="7" unbalanced="0"/>
    <cacheHierarchy uniqueName="[Cleaned Data].[Description]" caption="Description" attribute="1" defaultMemberUniqueName="[Cleaned Data].[Description].[All]" allUniqueName="[Cleaned Data].[Description].[All]" dimensionUniqueName="[Cleaned Data]" displayFolder="" count="0" memberValueDatatype="130" unbalanced="0"/>
    <cacheHierarchy uniqueName="[Cleaned Data].[Transaction Amount]" caption="Transaction Amount" attribute="1" defaultMemberUniqueName="[Cleaned Data].[Transaction Amount].[All]" allUniqueName="[Cleaned Data].[Transaction Amount].[All]" dimensionUniqueName="[Cleaned Data]" displayFolder="" count="0" memberValueDatatype="5" unbalanced="0"/>
    <cacheHierarchy uniqueName="[Cleaned Data].[Expense/Income]" caption="Expense/Income" attribute="1" defaultMemberUniqueName="[Cleaned Data].[Expense/Income].[All]" allUniqueName="[Cleaned Data].[Expense/Income].[All]" dimensionUniqueName="[Cleaned Data]" displayFolder="" count="0" memberValueDatatype="130" unbalanced="0"/>
    <cacheHierarchy uniqueName="[Cleaned Data].[Keywords]" caption="Keywords" attribute="1" defaultMemberUniqueName="[Cleaned Data].[Keywords].[All]" allUniqueName="[Cleaned Data].[Keywords].[All]" dimensionUniqueName="[Cleaned Data]" displayFolder="" count="0" memberValueDatatype="130" unbalanced="0"/>
    <cacheHierarchy uniqueName="[Cleaned Data].[Description Keyword]" caption="Description Keyword" attribute="1" defaultMemberUniqueName="[Cleaned Data].[Description Keyword].[All]" allUniqueName="[Cleaned Data].[Description Keyword].[All]" dimensionUniqueName="[Cleaned Data]" displayFolder="" count="0" memberValueDatatype="130" unbalanced="0"/>
    <cacheHierarchy uniqueName="[Cleaned Data].[CategoryName]" caption="CategoryName" attribute="1" defaultMemberUniqueName="[Cleaned Data].[CategoryName].[All]" allUniqueName="[Cleaned Data].[CategoryName].[All]" dimensionUniqueName="[Cleaned Data]" displayFolder="" count="2" memberValueDatatype="130" unbalanced="0"/>
    <cacheHierarchy uniqueName="[Cleaned Data].[Date (Month)]" caption="Date (Month)" attribute="1" defaultMemberUniqueName="[Cleaned Data].[Date (Month)].[All]" allUniqueName="[Cleaned Data].[Date (Month)].[All]" dimensionUniqueName="[Cleaned Data]" displayFolder="" count="2" memberValueDatatype="130" unbalanced="0">
      <fieldsUsage count="2">
        <fieldUsage x="-1"/>
        <fieldUsage x="0"/>
      </fieldsUsage>
    </cacheHierarchy>
    <cacheHierarchy uniqueName="[Table1].[Date]" caption="Date" attribute="1" defaultMemberUniqueName="[Table1].[Date].[All]" allUniqueName="[Table1].[Dat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Amount]" caption="Amount" attribute="1" defaultMemberUniqueName="[Table1].[Amount].[All]" allUniqueName="[Table1].[Amount].[All]" dimensionUniqueName="[Table1]" displayFolder="" count="0" memberValueDatatype="5" unbalanced="0"/>
    <cacheHierarchy uniqueName="[Table1].[Type]" caption="Type" attribute="1" defaultMemberUniqueName="[Table1].[Type].[All]" allUniqueName="[Table1].[Type].[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Cleaned Data].[Date (Month Index)]" caption="Date (Month Index)" attribute="1" defaultMemberUniqueName="[Cleaned Data].[Date (Month Index)].[All]" allUniqueName="[Cleaned Data].[Date (Month Index)].[All]" dimensionUniqueName="[Cleaned Data]" displayFolder="" count="0" memberValueDatatype="20" unbalanced="0" hidden="1"/>
    <cacheHierarchy uniqueName="[Measures].[Sum of Transaction Amount]" caption="Sum of Transaction Amount" measure="1" displayFolder="" measureGroup="Cleaned Data" count="0">
      <extLst>
        <ext xmlns:x15="http://schemas.microsoft.com/office/spreadsheetml/2010/11/main" uri="{B97F6D7D-B522-45F9-BDA1-12C45D357490}">
          <x15:cacheHierarchy aggregatedColumn="6"/>
        </ext>
      </extLst>
    </cacheHierarchy>
    <cacheHierarchy uniqueName="[Measures].[Total Spending]" caption="Total Spending" measure="1" displayFolder="" measureGroup="Cleaned Data" count="0"/>
    <cacheHierarchy uniqueName="[Measures].[Average Spend per Vendor]" caption="Average Spend per Vendor" measure="1" displayFolder="" measureGroup="Cleaned Data" count="0"/>
    <cacheHierarchy uniqueName="[Measures].[Spending % by Category]" caption="Spending % by Category" measure="1" displayFolder="" measureGroup="Cleaned Data" count="0"/>
    <cacheHierarchy uniqueName="[Measures].[Savings Rate]" caption="Savings Rate" measure="1" displayFolder="" measureGroup="Cleaned Data" count="0" oneField="1">
      <fieldsUsage count="1">
        <fieldUsage x="1"/>
      </fieldsUsage>
    </cacheHierarchy>
    <cacheHierarchy uniqueName="[Measures].[__XL_Count Table1]" caption="__XL_Count Table1" measure="1" displayFolder="" measureGroup="Table1" count="0" hidden="1"/>
    <cacheHierarchy uniqueName="[Measures].[__XL_Count Raw_Data_w_t_CatNames]" caption="__XL_Count Raw_Data_w_t_CatNames" measure="1" displayFolder="" measureGroup="Cleaned Data" count="0" hidden="1"/>
    <cacheHierarchy uniqueName="[Measures].[__XL_Count Category_Map]" caption="__XL_Count Category_Map" measure="1" displayFolder="" measureGroup="Category_Map" count="0" hidden="1"/>
    <cacheHierarchy uniqueName="[Measures].[__XL_Count Table8]" caption="__XL_Count Table8" measure="1" displayFolder="" measureGroup="Categories" count="0" hidden="1"/>
    <cacheHierarchy uniqueName="[Measures].[__No measures defined]" caption="__No measures defined" measure="1" displayFolder="" count="0" hidden="1"/>
  </cacheHierarchies>
  <kpis count="0"/>
  <dimensions count="5">
    <dimension name="Categories" uniqueName="[Categories]" caption="Categories"/>
    <dimension name="Category_Map" uniqueName="[Category_Map]" caption="Category_Map"/>
    <dimension name="Cleaned Data" uniqueName="[Cleaned Data]" caption="Cleaned Data"/>
    <dimension measure="1" name="Measures" uniqueName="[Measures]" caption="Measures"/>
    <dimension name="Table1" uniqueName="[Table1]" caption="Table1"/>
  </dimensions>
  <measureGroups count="4">
    <measureGroup name="Categories" caption="Categories"/>
    <measureGroup name="Category_Map" caption="Category_Map"/>
    <measureGroup name="Cleaned Data" caption="Cleaned Data"/>
    <measureGroup name="Table1" caption="Table1"/>
  </measureGroups>
  <maps count="5">
    <map measureGroup="0" dimension="0"/>
    <map measureGroup="1" dimension="1"/>
    <map measureGroup="2" dimension="0"/>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lvina Richey" refreshedDate="45744.668984374999" backgroundQuery="1" createdVersion="8" refreshedVersion="8" minRefreshableVersion="3" recordCount="0" supportSubquery="1" supportAdvancedDrill="1" xr:uid="{A91C6A24-6ACC-4314-87EF-CA7672384ED7}">
  <cacheSource type="external" connectionId="3"/>
  <cacheFields count="3">
    <cacheField name="[Cleaned Data].[Date (Month)].[Date (Month)]" caption="Date (Month)" numFmtId="0" hierarchy="11" level="1">
      <sharedItems count="5">
        <s v="Jan"/>
        <s v="Feb"/>
        <s v="Mar"/>
        <s v="Apr"/>
        <s v="May"/>
      </sharedItems>
    </cacheField>
    <cacheField name="[Measures].[Total Spending]" caption="Total Spending" numFmtId="0" hierarchy="19" level="32767"/>
    <cacheField name="[Cleaned Data].[CategoryName].[CategoryName]" caption="CategoryName" numFmtId="0" hierarchy="10" level="1">
      <sharedItems containsSemiMixedTypes="0" containsNonDate="0" containsString="0"/>
    </cacheField>
  </cacheFields>
  <cacheHierarchies count="28">
    <cacheHierarchy uniqueName="[Categories].[CategoryID]" caption="CategoryID" attribute="1" defaultMemberUniqueName="[Categories].[CategoryID].[All]" allUniqueName="[Categories].[CategoryID].[All]" dimensionUniqueName="[Categories]" displayFolder="" count="2" memberValueDatatype="20" unbalanced="0"/>
    <cacheHierarchy uniqueName="[Categories].[CategoryName]" caption="CategoryName" attribute="1" defaultMemberUniqueName="[Categories].[CategoryName].[All]" allUniqueName="[Categories].[CategoryName].[All]" dimensionUniqueName="[Categories]" displayFolder="" count="2" memberValueDatatype="130" unbalanced="0"/>
    <cacheHierarchy uniqueName="[Category_Map].[Description Keyword]" caption="Description Keyword" attribute="1" defaultMemberUniqueName="[Category_Map].[Description Keyword].[All]" allUniqueName="[Category_Map].[Description Keyword].[All]" dimensionUniqueName="[Category_Map]" displayFolder="" count="2" memberValueDatatype="130" unbalanced="0"/>
    <cacheHierarchy uniqueName="[Category_Map].[CategoryName]" caption="CategoryName" attribute="1" defaultMemberUniqueName="[Category_Map].[CategoryName].[All]" allUniqueName="[Category_Map].[CategoryName].[All]" dimensionUniqueName="[Category_Map]" displayFolder="" count="2" memberValueDatatype="130" unbalanced="0"/>
    <cacheHierarchy uniqueName="[Cleaned Data].[Date]" caption="Date" attribute="1" time="1" defaultMemberUniqueName="[Cleaned Data].[Date].[All]" allUniqueName="[Cleaned Data].[Date].[All]" dimensionUniqueName="[Cleaned Data]" displayFolder="" count="2" memberValueDatatype="7" unbalanced="0"/>
    <cacheHierarchy uniqueName="[Cleaned Data].[Description]" caption="Description" attribute="1" defaultMemberUniqueName="[Cleaned Data].[Description].[All]" allUniqueName="[Cleaned Data].[Description].[All]" dimensionUniqueName="[Cleaned Data]" displayFolder="" count="2" memberValueDatatype="130" unbalanced="0"/>
    <cacheHierarchy uniqueName="[Cleaned Data].[Transaction Amount]" caption="Transaction Amount" attribute="1" defaultMemberUniqueName="[Cleaned Data].[Transaction Amount].[All]" allUniqueName="[Cleaned Data].[Transaction Amount].[All]" dimensionUniqueName="[Cleaned Data]" displayFolder="" count="2" memberValueDatatype="5" unbalanced="0"/>
    <cacheHierarchy uniqueName="[Cleaned Data].[Expense/Income]" caption="Expense/Income" attribute="1" defaultMemberUniqueName="[Cleaned Data].[Expense/Income].[All]" allUniqueName="[Cleaned Data].[Expense/Income].[All]" dimensionUniqueName="[Cleaned Data]" displayFolder="" count="2" memberValueDatatype="130" unbalanced="0"/>
    <cacheHierarchy uniqueName="[Cleaned Data].[Keywords]" caption="Keywords" attribute="1" defaultMemberUniqueName="[Cleaned Data].[Keywords].[All]" allUniqueName="[Cleaned Data].[Keywords].[All]" dimensionUniqueName="[Cleaned Data]" displayFolder="" count="2" memberValueDatatype="130" unbalanced="0"/>
    <cacheHierarchy uniqueName="[Cleaned Data].[Description Keyword]" caption="Description Keyword" attribute="1" defaultMemberUniqueName="[Cleaned Data].[Description Keyword].[All]" allUniqueName="[Cleaned Data].[Description Keyword].[All]" dimensionUniqueName="[Cleaned Data]" displayFolder="" count="2" memberValueDatatype="130" unbalanced="0"/>
    <cacheHierarchy uniqueName="[Cleaned Data].[CategoryName]" caption="CategoryName" attribute="1" defaultMemberUniqueName="[Cleaned Data].[CategoryName].[All]" allUniqueName="[Cleaned Data].[CategoryName].[All]" dimensionUniqueName="[Cleaned Data]" displayFolder="" count="2" memberValueDatatype="130" unbalanced="0">
      <fieldsUsage count="2">
        <fieldUsage x="-1"/>
        <fieldUsage x="2"/>
      </fieldsUsage>
    </cacheHierarchy>
    <cacheHierarchy uniqueName="[Cleaned Data].[Date (Month)]" caption="Date (Month)" attribute="1" defaultMemberUniqueName="[Cleaned Data].[Date (Month)].[All]" allUniqueName="[Cleaned Data].[Date (Month)].[All]" dimensionUniqueName="[Cleaned Data]" displayFolder="" count="2" memberValueDatatype="130" unbalanced="0">
      <fieldsUsage count="2">
        <fieldUsage x="-1"/>
        <fieldUsage x="0"/>
      </fieldsUsage>
    </cacheHierarchy>
    <cacheHierarchy uniqueName="[Table1].[Date]" caption="Date" attribute="1" defaultMemberUniqueName="[Table1].[Date].[All]" allUniqueName="[Table1].[Dat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2" memberValueDatatype="5" unbalanced="0"/>
    <cacheHierarchy uniqueName="[Table1].[Type]" caption="Type" attribute="1" defaultMemberUniqueName="[Table1].[Type].[All]" allUniqueName="[Table1].[Type].[All]" dimensionUniqueName="[Table1]" displayFolder="" count="2" memberValueDatatype="130" unbalanced="0"/>
    <cacheHierarchy uniqueName="[Table1].[Category]" caption="Category" attribute="1" defaultMemberUniqueName="[Table1].[Category].[All]" allUniqueName="[Table1].[Category].[All]" dimensionUniqueName="[Table1]" displayFolder="" count="2" memberValueDatatype="130" unbalanced="0"/>
    <cacheHierarchy uniqueName="[Cleaned Data].[Date (Month Index)]" caption="Date (Month Index)" attribute="1" defaultMemberUniqueName="[Cleaned Data].[Date (Month Index)].[All]" allUniqueName="[Cleaned Data].[Date (Month Index)].[All]" dimensionUniqueName="[Cleaned Data]" displayFolder="" count="2" memberValueDatatype="20" unbalanced="0" hidden="1"/>
    <cacheHierarchy uniqueName="[Measures].[Sum of Transaction Amount]" caption="Sum of Transaction Amount" measure="1" displayFolder="" measureGroup="Cleaned Data" count="0">
      <extLst>
        <ext xmlns:x15="http://schemas.microsoft.com/office/spreadsheetml/2010/11/main" uri="{B97F6D7D-B522-45F9-BDA1-12C45D357490}">
          <x15:cacheHierarchy aggregatedColumn="6"/>
        </ext>
      </extLst>
    </cacheHierarchy>
    <cacheHierarchy uniqueName="[Measures].[Total Spending]" caption="Total Spending" measure="1" displayFolder="" measureGroup="Cleaned Data" count="0" oneField="1">
      <fieldsUsage count="1">
        <fieldUsage x="1"/>
      </fieldsUsage>
    </cacheHierarchy>
    <cacheHierarchy uniqueName="[Measures].[Average Spend per Vendor]" caption="Average Spend per Vendor" measure="1" displayFolder="" measureGroup="Cleaned Data" count="0"/>
    <cacheHierarchy uniqueName="[Measures].[Spending % by Category]" caption="Spending % by Category" measure="1" displayFolder="" measureGroup="Cleaned Data" count="0"/>
    <cacheHierarchy uniqueName="[Measures].[Savings Rate]" caption="Savings Rate" measure="1" displayFolder="" measureGroup="Cleaned Data" count="0"/>
    <cacheHierarchy uniqueName="[Measures].[__XL_Count Table1]" caption="__XL_Count Table1" measure="1" displayFolder="" measureGroup="Table1" count="0" hidden="1"/>
    <cacheHierarchy uniqueName="[Measures].[__XL_Count Raw_Data_w_t_CatNames]" caption="__XL_Count Raw_Data_w_t_CatNames" measure="1" displayFolder="" measureGroup="Cleaned Data" count="0" hidden="1"/>
    <cacheHierarchy uniqueName="[Measures].[__XL_Count Category_Map]" caption="__XL_Count Category_Map" measure="1" displayFolder="" measureGroup="Category_Map" count="0" hidden="1"/>
    <cacheHierarchy uniqueName="[Measures].[__XL_Count Table8]" caption="__XL_Count Table8" measure="1" displayFolder="" measureGroup="Categories" count="0" hidden="1"/>
    <cacheHierarchy uniqueName="[Measures].[__No measures defined]" caption="__No measures defined" measure="1" displayFolder="" count="0" hidden="1"/>
  </cacheHierarchies>
  <kpis count="0"/>
  <dimensions count="5">
    <dimension name="Categories" uniqueName="[Categories]" caption="Categories"/>
    <dimension name="Category_Map" uniqueName="[Category_Map]" caption="Category_Map"/>
    <dimension name="Cleaned Data" uniqueName="[Cleaned Data]" caption="Cleaned Data"/>
    <dimension measure="1" name="Measures" uniqueName="[Measures]" caption="Measures"/>
    <dimension name="Table1" uniqueName="[Table1]" caption="Table1"/>
  </dimensions>
  <measureGroups count="4">
    <measureGroup name="Categories" caption="Categories"/>
    <measureGroup name="Category_Map" caption="Category_Map"/>
    <measureGroup name="Cleaned Data" caption="Cleaned Data"/>
    <measureGroup name="Table1" caption="Table1"/>
  </measureGroups>
  <maps count="5">
    <map measureGroup="0" dimension="0"/>
    <map measureGroup="1" dimension="1"/>
    <map measureGroup="2" dimension="0"/>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44.918256597222" createdVersion="8" refreshedVersion="8" minRefreshableVersion="3" recordCount="27" xr:uid="{18890445-DD99-4423-8437-4E5F1B03FB19}">
  <cacheSource type="worksheet">
    <worksheetSource ref="A1:E28" sheet="Budget_vs_Actuals"/>
  </cacheSource>
  <cacheFields count="5">
    <cacheField name="Category" numFmtId="0">
      <sharedItems count="9">
        <s v="Rent"/>
        <s v="Food"/>
        <s v="Transportation"/>
        <s v="Entertainment"/>
        <s v="Utilities"/>
        <s v="Shopping"/>
        <s v="Wellness"/>
        <s v="Income"/>
        <s v="Other"/>
      </sharedItems>
    </cacheField>
    <cacheField name="Month" numFmtId="0">
      <sharedItems count="3">
        <s v="Jan"/>
        <s v="Feb"/>
        <s v="Mar"/>
      </sharedItems>
    </cacheField>
    <cacheField name="Budgeted" numFmtId="165">
      <sharedItems containsSemiMixedTypes="0" containsString="0" containsNumber="1" containsInteger="1" minValue="100" maxValue="1500"/>
    </cacheField>
    <cacheField name="Actual" numFmtId="165">
      <sharedItems containsSemiMixedTypes="0" containsString="0" containsNumber="1" minValue="-2556.4499999999998" maxValue="13100"/>
    </cacheField>
    <cacheField name="Variance" numFmtId="165">
      <sharedItems containsSemiMixedTypes="0" containsString="0" containsNumber="1" minValue="-2356.4499999999998" maxValue="146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lvina Richey" refreshedDate="45744.628233101852" backgroundQuery="1" createdVersion="3" refreshedVersion="8" minRefreshableVersion="3" recordCount="0" supportSubquery="1" supportAdvancedDrill="1" xr:uid="{F4169B88-D101-4B03-BB94-EC26244D80AC}">
  <cacheSource type="external" connectionId="3">
    <extLst>
      <ext xmlns:x14="http://schemas.microsoft.com/office/spreadsheetml/2009/9/main" uri="{F057638F-6D5F-4e77-A914-E7F072B9BCA8}">
        <x14:sourceConnection name="ThisWorkbookDataModel"/>
      </ext>
    </extLst>
  </cacheSource>
  <cacheFields count="0"/>
  <cacheHierarchies count="28">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y_Map].[Description Keyword]" caption="Description Keyword" attribute="1" defaultMemberUniqueName="[Category_Map].[Description Keyword].[All]" allUniqueName="[Category_Map].[Description Keyword].[All]" dimensionUniqueName="[Category_Map]" displayFolder="" count="0" memberValueDatatype="130" unbalanced="0"/>
    <cacheHierarchy uniqueName="[Category_Map].[CategoryName]" caption="CategoryName" attribute="1" defaultMemberUniqueName="[Category_Map].[CategoryName].[All]" allUniqueName="[Category_Map].[CategoryName].[All]" dimensionUniqueName="[Category_Map]" displayFolder="" count="0" memberValueDatatype="130" unbalanced="0"/>
    <cacheHierarchy uniqueName="[Cleaned Data].[Date]" caption="Date" attribute="1" time="1" defaultMemberUniqueName="[Cleaned Data].[Date].[All]" allUniqueName="[Cleaned Data].[Date].[All]" dimensionUniqueName="[Cleaned Data]" displayFolder="" count="0" memberValueDatatype="7" unbalanced="0"/>
    <cacheHierarchy uniqueName="[Cleaned Data].[Description]" caption="Description" attribute="1" defaultMemberUniqueName="[Cleaned Data].[Description].[All]" allUniqueName="[Cleaned Data].[Description].[All]" dimensionUniqueName="[Cleaned Data]" displayFolder="" count="0" memberValueDatatype="130" unbalanced="0"/>
    <cacheHierarchy uniqueName="[Cleaned Data].[Transaction Amount]" caption="Transaction Amount" attribute="1" defaultMemberUniqueName="[Cleaned Data].[Transaction Amount].[All]" allUniqueName="[Cleaned Data].[Transaction Amount].[All]" dimensionUniqueName="[Cleaned Data]" displayFolder="" count="0" memberValueDatatype="5" unbalanced="0"/>
    <cacheHierarchy uniqueName="[Cleaned Data].[Expense/Income]" caption="Expense/Income" attribute="1" defaultMemberUniqueName="[Cleaned Data].[Expense/Income].[All]" allUniqueName="[Cleaned Data].[Expense/Income].[All]" dimensionUniqueName="[Cleaned Data]" displayFolder="" count="0" memberValueDatatype="130" unbalanced="0"/>
    <cacheHierarchy uniqueName="[Cleaned Data].[Keywords]" caption="Keywords" attribute="1" defaultMemberUniqueName="[Cleaned Data].[Keywords].[All]" allUniqueName="[Cleaned Data].[Keywords].[All]" dimensionUniqueName="[Cleaned Data]" displayFolder="" count="0" memberValueDatatype="130" unbalanced="0"/>
    <cacheHierarchy uniqueName="[Cleaned Data].[Description Keyword]" caption="Description Keyword" attribute="1" defaultMemberUniqueName="[Cleaned Data].[Description Keyword].[All]" allUniqueName="[Cleaned Data].[Description Keyword].[All]" dimensionUniqueName="[Cleaned Data]" displayFolder="" count="0" memberValueDatatype="130" unbalanced="0"/>
    <cacheHierarchy uniqueName="[Cleaned Data].[CategoryName]" caption="CategoryName" attribute="1" defaultMemberUniqueName="[Cleaned Data].[CategoryName].[All]" allUniqueName="[Cleaned Data].[CategoryName].[All]" dimensionUniqueName="[Cleaned Data]" displayFolder="" count="2" memberValueDatatype="130" unbalanced="0"/>
    <cacheHierarchy uniqueName="[Cleaned Data].[Date (Month)]" caption="Date (Month)" attribute="1" defaultMemberUniqueName="[Cleaned Data].[Date (Month)].[All]" allUniqueName="[Cleaned Data].[Date (Month)].[All]" dimensionUniqueName="[Cleaned Data]" displayFolder="" count="0" memberValueDatatype="130" unbalanced="0"/>
    <cacheHierarchy uniqueName="[Table1].[Date]" caption="Date" attribute="1" defaultMemberUniqueName="[Table1].[Date].[All]" allUniqueName="[Table1].[Dat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Amount]" caption="Amount" attribute="1" defaultMemberUniqueName="[Table1].[Amount].[All]" allUniqueName="[Table1].[Amount].[All]" dimensionUniqueName="[Table1]" displayFolder="" count="0" memberValueDatatype="5" unbalanced="0"/>
    <cacheHierarchy uniqueName="[Table1].[Type]" caption="Type" attribute="1" defaultMemberUniqueName="[Table1].[Type].[All]" allUniqueName="[Table1].[Type].[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Cleaned Data].[Date (Month Index)]" caption="Date (Month Index)" attribute="1" defaultMemberUniqueName="[Cleaned Data].[Date (Month Index)].[All]" allUniqueName="[Cleaned Data].[Date (Month Index)].[All]" dimensionUniqueName="[Cleaned Data]" displayFolder="" count="0" memberValueDatatype="20" unbalanced="0" hidden="1"/>
    <cacheHierarchy uniqueName="[Measures].[Sum of Transaction Amount]" caption="Sum of Transaction Amount" measure="1" displayFolder="" measureGroup="Cleaned Data" count="0">
      <extLst>
        <ext xmlns:x15="http://schemas.microsoft.com/office/spreadsheetml/2010/11/main" uri="{B97F6D7D-B522-45F9-BDA1-12C45D357490}">
          <x15:cacheHierarchy aggregatedColumn="6"/>
        </ext>
      </extLst>
    </cacheHierarchy>
    <cacheHierarchy uniqueName="[Measures].[Total Spending]" caption="Total Spending" measure="1" displayFolder="" measureGroup="Cleaned Data" count="0"/>
    <cacheHierarchy uniqueName="[Measures].[Average Spend per Vendor]" caption="Average Spend per Vendor" measure="1" displayFolder="" measureGroup="Cleaned Data" count="0"/>
    <cacheHierarchy uniqueName="[Measures].[Spending % by Category]" caption="Spending % by Category" measure="1" displayFolder="" measureGroup="Cleaned Data" count="0"/>
    <cacheHierarchy uniqueName="[Measures].[Savings Rate]" caption="Savings Rate" measure="1" displayFolder="" measureGroup="Cleaned Data" count="0"/>
    <cacheHierarchy uniqueName="[Measures].[__XL_Count Table1]" caption="__XL_Count Table1" measure="1" displayFolder="" measureGroup="Table1" count="0" hidden="1"/>
    <cacheHierarchy uniqueName="[Measures].[__XL_Count Raw_Data_w_t_CatNames]" caption="__XL_Count Raw_Data_w_t_CatNames" measure="1" displayFolder="" measureGroup="Cleaned Data" count="0" hidden="1"/>
    <cacheHierarchy uniqueName="[Measures].[__XL_Count Category_Map]" caption="__XL_Count Category_Map" measure="1" displayFolder="" measureGroup="Category_Map" count="0" hidden="1"/>
    <cacheHierarchy uniqueName="[Measures].[__XL_Count Table8]" caption="__XL_Count Table8" measure="1" displayFolder="" measureGroup="Categori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8339033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lvina Richey" refreshedDate="45744.668981481482" backgroundQuery="1" createdVersion="3" refreshedVersion="8" minRefreshableVersion="3" recordCount="0" supportSubquery="1" supportAdvancedDrill="1" xr:uid="{03A6ECC4-8509-47C6-A82C-BE09C3D03DA7}">
  <cacheSource type="external" connectionId="3">
    <extLst>
      <ext xmlns:x14="http://schemas.microsoft.com/office/spreadsheetml/2009/9/main" uri="{F057638F-6D5F-4e77-A914-E7F072B9BCA8}">
        <x14:sourceConnection name="ThisWorkbookDataModel"/>
      </ext>
    </extLst>
  </cacheSource>
  <cacheFields count="0"/>
  <cacheHierarchies count="28">
    <cacheHierarchy uniqueName="[Categories].[CategoryID]" caption="CategoryID" attribute="1" defaultMemberUniqueName="[Categories].[CategoryID].[All]" allUniqueName="[Categories].[CategoryID].[All]" dimensionUniqueName="[Categories]" displayFolder="" count="0" memberValueDatatype="20" unbalanced="0"/>
    <cacheHierarchy uniqueName="[Categories].[CategoryName]" caption="CategoryName" attribute="1" defaultMemberUniqueName="[Categories].[CategoryName].[All]" allUniqueName="[Categories].[CategoryName].[All]" dimensionUniqueName="[Categories]" displayFolder="" count="0" memberValueDatatype="130" unbalanced="0"/>
    <cacheHierarchy uniqueName="[Category_Map].[Description Keyword]" caption="Description Keyword" attribute="1" defaultMemberUniqueName="[Category_Map].[Description Keyword].[All]" allUniqueName="[Category_Map].[Description Keyword].[All]" dimensionUniqueName="[Category_Map]" displayFolder="" count="0" memberValueDatatype="130" unbalanced="0"/>
    <cacheHierarchy uniqueName="[Category_Map].[CategoryName]" caption="CategoryName" attribute="1" defaultMemberUniqueName="[Category_Map].[CategoryName].[All]" allUniqueName="[Category_Map].[CategoryName].[All]" dimensionUniqueName="[Category_Map]" displayFolder="" count="0" memberValueDatatype="130" unbalanced="0"/>
    <cacheHierarchy uniqueName="[Cleaned Data].[Date]" caption="Date" attribute="1" time="1" defaultMemberUniqueName="[Cleaned Data].[Date].[All]" allUniqueName="[Cleaned Data].[Date].[All]" dimensionUniqueName="[Cleaned Data]" displayFolder="" count="0" memberValueDatatype="7" unbalanced="0"/>
    <cacheHierarchy uniqueName="[Cleaned Data].[Description]" caption="Description" attribute="1" defaultMemberUniqueName="[Cleaned Data].[Description].[All]" allUniqueName="[Cleaned Data].[Description].[All]" dimensionUniqueName="[Cleaned Data]" displayFolder="" count="0" memberValueDatatype="130" unbalanced="0"/>
    <cacheHierarchy uniqueName="[Cleaned Data].[Transaction Amount]" caption="Transaction Amount" attribute="1" defaultMemberUniqueName="[Cleaned Data].[Transaction Amount].[All]" allUniqueName="[Cleaned Data].[Transaction Amount].[All]" dimensionUniqueName="[Cleaned Data]" displayFolder="" count="0" memberValueDatatype="5" unbalanced="0"/>
    <cacheHierarchy uniqueName="[Cleaned Data].[Expense/Income]" caption="Expense/Income" attribute="1" defaultMemberUniqueName="[Cleaned Data].[Expense/Income].[All]" allUniqueName="[Cleaned Data].[Expense/Income].[All]" dimensionUniqueName="[Cleaned Data]" displayFolder="" count="0" memberValueDatatype="130" unbalanced="0"/>
    <cacheHierarchy uniqueName="[Cleaned Data].[Keywords]" caption="Keywords" attribute="1" defaultMemberUniqueName="[Cleaned Data].[Keywords].[All]" allUniqueName="[Cleaned Data].[Keywords].[All]" dimensionUniqueName="[Cleaned Data]" displayFolder="" count="0" memberValueDatatype="130" unbalanced="0"/>
    <cacheHierarchy uniqueName="[Cleaned Data].[Description Keyword]" caption="Description Keyword" attribute="1" defaultMemberUniqueName="[Cleaned Data].[Description Keyword].[All]" allUniqueName="[Cleaned Data].[Description Keyword].[All]" dimensionUniqueName="[Cleaned Data]" displayFolder="" count="0" memberValueDatatype="130" unbalanced="0"/>
    <cacheHierarchy uniqueName="[Cleaned Data].[CategoryName]" caption="CategoryName" attribute="1" defaultMemberUniqueName="[Cleaned Data].[CategoryName].[All]" allUniqueName="[Cleaned Data].[CategoryName].[All]" dimensionUniqueName="[Cleaned Data]" displayFolder="" count="2" memberValueDatatype="130" unbalanced="0"/>
    <cacheHierarchy uniqueName="[Cleaned Data].[Date (Month)]" caption="Date (Month)" attribute="1" defaultMemberUniqueName="[Cleaned Data].[Date (Month)].[All]" allUniqueName="[Cleaned Data].[Date (Month)].[All]" dimensionUniqueName="[Cleaned Data]" displayFolder="" count="0" memberValueDatatype="130" unbalanced="0"/>
    <cacheHierarchy uniqueName="[Table1].[Date]" caption="Date" attribute="1" defaultMemberUniqueName="[Table1].[Date].[All]" allUniqueName="[Table1].[Dat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Amount]" caption="Amount" attribute="1" defaultMemberUniqueName="[Table1].[Amount].[All]" allUniqueName="[Table1].[Amount].[All]" dimensionUniqueName="[Table1]" displayFolder="" count="0" memberValueDatatype="5" unbalanced="0"/>
    <cacheHierarchy uniqueName="[Table1].[Type]" caption="Type" attribute="1" defaultMemberUniqueName="[Table1].[Type].[All]" allUniqueName="[Table1].[Type].[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Cleaned Data].[Date (Month Index)]" caption="Date (Month Index)" attribute="1" defaultMemberUniqueName="[Cleaned Data].[Date (Month Index)].[All]" allUniqueName="[Cleaned Data].[Date (Month Index)].[All]" dimensionUniqueName="[Cleaned Data]" displayFolder="" count="0" memberValueDatatype="20" unbalanced="0" hidden="1"/>
    <cacheHierarchy uniqueName="[Measures].[Sum of Transaction Amount]" caption="Sum of Transaction Amount" measure="1" displayFolder="" measureGroup="Cleaned Data" count="0">
      <extLst>
        <ext xmlns:x15="http://schemas.microsoft.com/office/spreadsheetml/2010/11/main" uri="{B97F6D7D-B522-45F9-BDA1-12C45D357490}">
          <x15:cacheHierarchy aggregatedColumn="6"/>
        </ext>
      </extLst>
    </cacheHierarchy>
    <cacheHierarchy uniqueName="[Measures].[Total Spending]" caption="Total Spending" measure="1" displayFolder="" measureGroup="Cleaned Data" count="0"/>
    <cacheHierarchy uniqueName="[Measures].[Average Spend per Vendor]" caption="Average Spend per Vendor" measure="1" displayFolder="" measureGroup="Cleaned Data" count="0"/>
    <cacheHierarchy uniqueName="[Measures].[Spending % by Category]" caption="Spending % by Category" measure="1" displayFolder="" measureGroup="Cleaned Data" count="0"/>
    <cacheHierarchy uniqueName="[Measures].[Savings Rate]" caption="Savings Rate" measure="1" displayFolder="" measureGroup="Cleaned Data" count="0"/>
    <cacheHierarchy uniqueName="[Measures].[__XL_Count Table1]" caption="__XL_Count Table1" measure="1" displayFolder="" measureGroup="Table1" count="0" hidden="1"/>
    <cacheHierarchy uniqueName="[Measures].[__XL_Count Raw_Data_w_t_CatNames]" caption="__XL_Count Raw_Data_w_t_CatNames" measure="1" displayFolder="" measureGroup="Cleaned Data" count="0" hidden="1"/>
    <cacheHierarchy uniqueName="[Measures].[__XL_Count Category_Map]" caption="__XL_Count Category_Map" measure="1" displayFolder="" measureGroup="Category_Map" count="0" hidden="1"/>
    <cacheHierarchy uniqueName="[Measures].[__XL_Count Table8]" caption="__XL_Count Table8" measure="1" displayFolder="" measureGroup="Categori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2836365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n v="900"/>
    <n v="-624.48"/>
    <n v="275.52"/>
  </r>
  <r>
    <x v="1"/>
    <x v="0"/>
    <n v="300"/>
    <n v="-1583.73"/>
    <n v="-1283.73"/>
  </r>
  <r>
    <x v="2"/>
    <x v="0"/>
    <n v="150"/>
    <n v="-513.57999999999993"/>
    <n v="-363.57999999999993"/>
  </r>
  <r>
    <x v="3"/>
    <x v="0"/>
    <n v="100"/>
    <n v="-1748.43"/>
    <n v="-1648.43"/>
  </r>
  <r>
    <x v="4"/>
    <x v="0"/>
    <n v="200"/>
    <n v="-1579.4099999999999"/>
    <n v="-1379.4099999999999"/>
  </r>
  <r>
    <x v="5"/>
    <x v="0"/>
    <n v="150"/>
    <n v="0"/>
    <n v="150"/>
  </r>
  <r>
    <x v="6"/>
    <x v="0"/>
    <n v="100"/>
    <n v="0"/>
    <n v="100"/>
  </r>
  <r>
    <x v="7"/>
    <x v="0"/>
    <n v="1500"/>
    <n v="4800"/>
    <n v="6300"/>
  </r>
  <r>
    <x v="8"/>
    <x v="0"/>
    <n v="100"/>
    <n v="0"/>
    <n v="100"/>
  </r>
  <r>
    <x v="0"/>
    <x v="1"/>
    <n v="900"/>
    <n v="-982.23"/>
    <n v="-82.230000000000018"/>
  </r>
  <r>
    <x v="1"/>
    <x v="1"/>
    <n v="300"/>
    <n v="-2323.5700000000002"/>
    <n v="-2023.5700000000002"/>
  </r>
  <r>
    <x v="2"/>
    <x v="1"/>
    <n v="150"/>
    <n v="-945.55"/>
    <n v="-795.55"/>
  </r>
  <r>
    <x v="3"/>
    <x v="1"/>
    <n v="100"/>
    <n v="-245.53"/>
    <n v="-145.53"/>
  </r>
  <r>
    <x v="4"/>
    <x v="1"/>
    <n v="200"/>
    <n v="-1441.3600000000001"/>
    <n v="-1241.3600000000001"/>
  </r>
  <r>
    <x v="5"/>
    <x v="1"/>
    <n v="150"/>
    <n v="0"/>
    <n v="150"/>
  </r>
  <r>
    <x v="6"/>
    <x v="1"/>
    <n v="100"/>
    <n v="0"/>
    <n v="100"/>
  </r>
  <r>
    <x v="7"/>
    <x v="1"/>
    <n v="1500"/>
    <n v="13100"/>
    <n v="14600"/>
  </r>
  <r>
    <x v="8"/>
    <x v="1"/>
    <n v="100"/>
    <n v="0"/>
    <n v="100"/>
  </r>
  <r>
    <x v="0"/>
    <x v="2"/>
    <n v="900"/>
    <n v="-330.88"/>
    <n v="569.12"/>
  </r>
  <r>
    <x v="1"/>
    <x v="2"/>
    <n v="300"/>
    <n v="-1196.8900000000001"/>
    <n v="-896.8900000000001"/>
  </r>
  <r>
    <x v="2"/>
    <x v="2"/>
    <n v="150"/>
    <n v="-1141.27"/>
    <n v="-991.27"/>
  </r>
  <r>
    <x v="3"/>
    <x v="2"/>
    <n v="100"/>
    <n v="-733.07"/>
    <n v="-633.07000000000005"/>
  </r>
  <r>
    <x v="4"/>
    <x v="2"/>
    <n v="200"/>
    <n v="-2556.4499999999998"/>
    <n v="-2356.4499999999998"/>
  </r>
  <r>
    <x v="5"/>
    <x v="2"/>
    <n v="150"/>
    <n v="0"/>
    <n v="150"/>
  </r>
  <r>
    <x v="6"/>
    <x v="2"/>
    <n v="100"/>
    <n v="0"/>
    <n v="100"/>
  </r>
  <r>
    <x v="7"/>
    <x v="2"/>
    <n v="1500"/>
    <n v="9350"/>
    <n v="10850"/>
  </r>
  <r>
    <x v="8"/>
    <x v="2"/>
    <n v="100"/>
    <n v="0"/>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E1643-4097-4123-9328-57D0B2E6F2F2}" name="PivotTable5" cacheId="26614" applyNumberFormats="0" applyBorderFormats="0" applyFontFormats="0" applyPatternFormats="0" applyAlignmentFormats="0" applyWidthHeightFormats="1" dataCaption="Values" tag="0ff56582-6d8c-4d8a-bda0-bf43794d4c7f" updatedVersion="8" minRefreshableVersion="3" useAutoFormatting="1" itemPrintTitles="1" createdVersion="8" indent="0" compact="0" compactData="0" gridDropZones="1" multipleFieldFilters="0" chartFormat="9">
  <location ref="A24:B33" firstHeaderRow="2" firstDataRow="2" firstDataCol="1"/>
  <pivotFields count="2">
    <pivotField axis="axisRow" compact="0" allDrilled="1" outline="0" subtotalTop="0" showAll="0" dataSourceSort="1" defaultAttributeDrillState="1">
      <items count="8">
        <item x="0"/>
        <item x="1"/>
        <item x="2"/>
        <item x="3"/>
        <item x="4"/>
        <item x="5"/>
        <item x="6"/>
        <item t="default"/>
      </items>
    </pivotField>
    <pivotField dataField="1" compact="0" outline="0" subtotalTop="0" showAll="0"/>
  </pivotFields>
  <rowFields count="1">
    <field x="0"/>
  </rowFields>
  <rowItems count="8">
    <i>
      <x/>
    </i>
    <i>
      <x v="1"/>
    </i>
    <i>
      <x v="2"/>
    </i>
    <i>
      <x v="3"/>
    </i>
    <i>
      <x v="4"/>
    </i>
    <i>
      <x v="5"/>
    </i>
    <i>
      <x v="6"/>
    </i>
    <i t="grand">
      <x/>
    </i>
  </rowItems>
  <colItems count="1">
    <i/>
  </colItems>
  <dataFields count="1">
    <dataField fld="1" subtotal="count" baseField="0" baseItem="0" numFmtId="9"/>
  </dataFields>
  <formats count="1">
    <format dxfId="17">
      <pivotArea outline="0" fieldPosition="0">
        <references count="1">
          <reference field="0" count="0" selected="0"/>
        </references>
      </pivotArea>
    </format>
  </formats>
  <chartFormats count="1">
    <chartFormat chart="5" format="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8"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_Power_Tools_Workbook_Instructions.xlsx!Raw_Data_w_t_CatNames">
        <x15:activeTabTopLevelEntity name="[Cleaned Data]"/>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40FD50-C5CD-4750-B7CA-83992F46695F}" name="PivotTable2" cacheId="26616" applyNumberFormats="0" applyBorderFormats="0" applyFontFormats="0" applyPatternFormats="0" applyAlignmentFormats="0" applyWidthHeightFormats="1" dataCaption="Values" tag="f07fd7bb-1ebd-4d36-99f8-acab0be6ee2c" updatedVersion="8" minRefreshableVersion="3" useAutoFormatting="1" subtotalHiddenItems="1" itemPrintTitles="1" createdVersion="8" indent="0" compact="0" compactData="0" gridDropZones="1" multipleFieldFilters="0" chartFormat="11">
  <location ref="A12:B19" firstHeaderRow="2" firstDataRow="2" firstDataCol="1" rowPageCount="1" colPageCount="1"/>
  <pivotFields count="3">
    <pivotField axis="axisRow" compact="0" allDrilled="1" outline="0" subtotalTop="0" showAll="0" dataSourceSort="1" defaultAttributeDrillState="1">
      <items count="6">
        <item x="0"/>
        <item x="1"/>
        <item x="2"/>
        <item x="3"/>
        <item x="4"/>
        <item t="default"/>
      </items>
    </pivotField>
    <pivotField dataField="1" compact="0" outline="0" subtotalTop="0" showAll="0"/>
    <pivotField axis="axisPage" compact="0" allDrilled="1" outline="0" subtotalTop="0" showAll="0" dataSourceSort="1" defaultAttributeDrillState="1">
      <items count="1">
        <item t="default"/>
      </items>
    </pivotField>
  </pivotFields>
  <rowFields count="1">
    <field x="0"/>
  </rowFields>
  <rowItems count="6">
    <i>
      <x/>
    </i>
    <i>
      <x v="1"/>
    </i>
    <i>
      <x v="2"/>
    </i>
    <i>
      <x v="3"/>
    </i>
    <i>
      <x v="4"/>
    </i>
    <i t="grand">
      <x/>
    </i>
  </rowItems>
  <colItems count="1">
    <i/>
  </colItems>
  <pageFields count="1">
    <pageField fld="2" hier="10" name="[Cleaned Data].[CategoryName].[All]" cap="All"/>
  </pageFields>
  <dataFields count="1">
    <dataField fld="1" subtotal="count" baseField="0" baseItem="0"/>
  </dataFields>
  <formats count="1">
    <format dxfId="16">
      <pivotArea outline="0" fieldPosition="0">
        <references count="1">
          <reference field="0" count="0" selected="0"/>
        </references>
      </pivotArea>
    </format>
  </formats>
  <chartFormats count="1">
    <chartFormat chart="4" format="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5"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_Power_Tools_Workbook_Instructions.xlsx!Raw_Data_w_t_CatNames">
        <x15:activeTabTopLevelEntity name="[Cleaned Data]"/>
      </x15:pivotTableUISettings>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C3D754-1A03-43BA-ACA4-F72ACF39A046}" name="PivotTable6" cacheId="26615" applyNumberFormats="0" applyBorderFormats="0" applyFontFormats="0" applyPatternFormats="0" applyAlignmentFormats="0" applyWidthHeightFormats="1" dataCaption="Values" tag="3035e1c0-2f8f-4b52-9ad4-7be82988fc36" updatedVersion="8" minRefreshableVersion="3" useAutoFormatting="1" itemPrintTitles="1" createdVersion="8" indent="0" compact="0" compactData="0" gridDropZones="1" multipleFieldFilters="0" chartFormat="11">
  <location ref="A38:B44" firstHeaderRow="2" firstDataRow="2" firstDataCol="1"/>
  <pivotFields count="2">
    <pivotField axis="axisRow" compact="0" allDrilled="1" outline="0" subtotalTop="0" showAll="0" dataSourceSort="1" defaultAttributeDrillState="1">
      <items count="5">
        <item x="0"/>
        <item x="1"/>
        <item x="2"/>
        <item x="3"/>
        <item t="default"/>
      </items>
    </pivotField>
    <pivotField dataField="1" compact="0" outline="0" subtotalTop="0" showAll="0"/>
  </pivotFields>
  <rowFields count="1">
    <field x="0"/>
  </rowFields>
  <rowItems count="5">
    <i>
      <x/>
    </i>
    <i>
      <x v="1"/>
    </i>
    <i>
      <x v="2"/>
    </i>
    <i>
      <x v="3"/>
    </i>
    <i t="grand">
      <x/>
    </i>
  </rowItems>
  <colItems count="1">
    <i/>
  </colItems>
  <dataFields count="1">
    <dataField fld="1" subtotal="count" baseField="0" baseItem="0" numFmtId="9"/>
  </dataFields>
  <chartFormats count="1">
    <chartFormat chart="6"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4"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_Power_Tools_Workbook_Instructions.xlsx!Raw_Data_w_t_CatNames">
        <x15:activeTabTopLevelEntity name="[Cleaned Data]"/>
      </x15:pivotTableUISettings>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B6E62D-46EF-4D61-8F0B-60A7A204098E}" name="PivotTable1" cacheId="267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H1:P12" firstHeaderRow="1" firstDataRow="3" firstDataCol="1"/>
  <pivotFields count="5">
    <pivotField axis="axisRow" compact="0" outline="0" showAll="0">
      <items count="10">
        <item x="3"/>
        <item x="1"/>
        <item h="1" x="7"/>
        <item x="8"/>
        <item x="0"/>
        <item x="5"/>
        <item x="2"/>
        <item x="4"/>
        <item x="6"/>
        <item t="default"/>
      </items>
    </pivotField>
    <pivotField axis="axisCol" compact="0" outline="0" showAll="0">
      <items count="4">
        <item x="0"/>
        <item x="1"/>
        <item x="2"/>
        <item t="default"/>
      </items>
    </pivotField>
    <pivotField dataField="1" compact="0" numFmtId="165" outline="0" showAll="0"/>
    <pivotField dataField="1" compact="0" numFmtId="165" outline="0" showAll="0"/>
    <pivotField compact="0" numFmtId="165" outline="0" showAll="0"/>
  </pivotFields>
  <rowFields count="1">
    <field x="0"/>
  </rowFields>
  <rowItems count="9">
    <i>
      <x/>
    </i>
    <i>
      <x v="1"/>
    </i>
    <i>
      <x v="3"/>
    </i>
    <i>
      <x v="4"/>
    </i>
    <i>
      <x v="5"/>
    </i>
    <i>
      <x v="6"/>
    </i>
    <i>
      <x v="7"/>
    </i>
    <i>
      <x v="8"/>
    </i>
    <i t="grand">
      <x/>
    </i>
  </rowItems>
  <colFields count="2">
    <field x="1"/>
    <field x="-2"/>
  </colFields>
  <colItems count="8">
    <i>
      <x/>
      <x/>
    </i>
    <i r="1" i="1">
      <x v="1"/>
    </i>
    <i>
      <x v="1"/>
      <x/>
    </i>
    <i r="1" i="1">
      <x v="1"/>
    </i>
    <i>
      <x v="2"/>
      <x/>
    </i>
    <i r="1" i="1">
      <x v="1"/>
    </i>
    <i t="grand">
      <x/>
    </i>
    <i t="grand" i="1">
      <x/>
    </i>
  </colItems>
  <dataFields count="2">
    <dataField name="Sum of Budgeted" fld="2" baseField="0" baseItem="0" numFmtId="165"/>
    <dataField name="Sum of Actual" fld="3" baseField="0" baseItem="0" numFmtId="165"/>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1"/>
          </reference>
          <reference field="1" count="1" selected="0">
            <x v="0"/>
          </reference>
        </references>
      </pivotArea>
    </chartFormat>
    <chartFormat chart="0" format="3" series="1">
      <pivotArea type="data" outline="0" fieldPosition="0">
        <references count="2">
          <reference field="4294967294" count="1" selected="0">
            <x v="0"/>
          </reference>
          <reference field="1" count="1" selected="0">
            <x v="1"/>
          </reference>
        </references>
      </pivotArea>
    </chartFormat>
    <chartFormat chart="0" format="4" series="1">
      <pivotArea type="data" outline="0" fieldPosition="0">
        <references count="2">
          <reference field="4294967294" count="1" selected="0">
            <x v="1"/>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2" xr16:uid="{B2BEC7DB-9B75-4FD4-AEA9-2C3854294CB3}" autoFormatId="16" applyNumberFormats="0" applyBorderFormats="0" applyFontFormats="0" applyPatternFormats="0" applyAlignmentFormats="0" applyWidthHeightFormats="0">
  <queryTableRefresh nextId="9" unboundColumnsRight="1">
    <queryTableFields count="8">
      <queryTableField id="1" name="Date" tableColumnId="1"/>
      <queryTableField id="2" name="Description" tableColumnId="2"/>
      <queryTableField id="3" name="Transaction Amount" tableColumnId="3"/>
      <queryTableField id="4" name="Expense/Income" tableColumnId="4"/>
      <queryTableField id="5" name="Keywords" tableColumnId="5"/>
      <queryTableField id="6" name="Description Keyword" tableColumnId="6"/>
      <queryTableField id="7" name="CategoryName"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008609A9-71A4-45C4-B57B-0064CD42B08C}" autoFormatId="16" applyNumberFormats="0" applyBorderFormats="0" applyFontFormats="0" applyPatternFormats="0" applyAlignmentFormats="0" applyWidthHeightFormats="0">
  <queryTableRefresh nextId="3">
    <queryTableFields count="2">
      <queryTableField id="1" name="Description Keyword" tableColumnId="1"/>
      <queryTableField id="2" name="CategoryNam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Name11" xr10:uid="{CFD6AFF5-F5C6-46E0-A151-D7F251B8E1AE}" sourceName="[Cleaned Data].[CategoryName]">
  <pivotTables>
    <pivotTable tabId="26" name="PivotTable6"/>
  </pivotTables>
  <data>
    <olap pivotCacheId="1683390339">
      <levels count="2">
        <level uniqueName="[Cleaned Data].[CategoryName].[(All)]" sourceCaption="(All)" count="0"/>
        <level uniqueName="[Cleaned Data].[CategoryName].[CategoryName]" sourceCaption="CategoryName" count="8">
          <ranges>
            <range startItem="0">
              <i n="[Cleaned Data].[CategoryName].&amp;[Income]" c="Income"/>
              <i n="[Cleaned Data].[CategoryName].&amp;[Entertainment]" c="Entertainment" nd="1"/>
              <i n="[Cleaned Data].[CategoryName].&amp;[Food]" c="Food" nd="1"/>
              <i n="[Cleaned Data].[CategoryName].&amp;[Rent]" c="Rent" nd="1"/>
              <i n="[Cleaned Data].[CategoryName].&amp;[Shopping]" c="Shopping" nd="1"/>
              <i n="[Cleaned Data].[CategoryName].&amp;[Transportation]" c="Transportation" nd="1"/>
              <i n="[Cleaned Data].[CategoryName].&amp;[Utilities]" c="Utilities" nd="1"/>
              <i n="[Cleaned Data].[CategoryName].&amp;[Wellness]" c="Wellness" nd="1"/>
            </range>
          </ranges>
        </level>
      </levels>
      <selections count="1">
        <selection n="[Cleaned Data].[Category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Name" xr10:uid="{1FF42D1C-5555-4CE1-9D2D-6EB73E433E57}" sourceName="[Cleaned Data].[CategoryName]">
  <pivotTables>
    <pivotTable tabId="26" name="PivotTable2"/>
  </pivotTables>
  <data>
    <olap pivotCacheId="1428363655">
      <levels count="2">
        <level uniqueName="[Cleaned Data].[CategoryName].[(All)]" sourceCaption="(All)" count="0"/>
        <level uniqueName="[Cleaned Data].[CategoryName].[CategoryName]" sourceCaption="CategoryName" count="8">
          <ranges>
            <range startItem="0">
              <i n="[Cleaned Data].[CategoryName].&amp;[Entertainment]" c="Entertainment"/>
              <i n="[Cleaned Data].[CategoryName].&amp;[Food]" c="Food"/>
              <i n="[Cleaned Data].[CategoryName].&amp;[Income]" c="Income"/>
              <i n="[Cleaned Data].[CategoryName].&amp;[Rent]" c="Rent"/>
              <i n="[Cleaned Data].[CategoryName].&amp;[Shopping]" c="Shopping"/>
              <i n="[Cleaned Data].[CategoryName].&amp;[Transportation]" c="Transportation"/>
              <i n="[Cleaned Data].[CategoryName].&amp;[Utilities]" c="Utilities"/>
              <i n="[Cleaned Data].[CategoryName].&amp;[Wellness]" c="Wellness"/>
            </range>
          </ranges>
        </level>
      </levels>
      <selections count="1">
        <selection n="[Cleaned Data].[Category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Name" xr10:uid="{32A8DD8B-FE89-4497-B741-434613EBECE4}" cache="Slicer_CategoryName" caption="CategoryName" level="1" style="SlicerStyleLight4" rowHeight="118872"/>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Name 2" xr10:uid="{2A909A6A-3713-44CB-ADF6-DA43B65E1BB4}" cache="Slicer_CategoryName11" caption="CategoryName" startItem="1" level="1" rowHeight="118872"/>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90E34C-7074-4A07-951A-52B92E8B7999}" name="Raw_Data_w_t_CatNames" displayName="Raw_Data_w_t_CatNames" ref="A1:H199" tableType="queryTable" totalsRowShown="0">
  <autoFilter ref="A1:H199" xr:uid="{1990E34C-7074-4A07-951A-52B92E8B7999}">
    <filterColumn colId="0">
      <filters>
        <dateGroupItem year="2025" month="1" dateTimeGrouping="month"/>
      </filters>
    </filterColumn>
    <filterColumn colId="3">
      <filters>
        <filter val="Income"/>
      </filters>
    </filterColumn>
  </autoFilter>
  <tableColumns count="8">
    <tableColumn id="1" xr3:uid="{473DBB59-BF29-4F0C-B17E-66DE5551E69E}" uniqueName="1" name="Date" queryTableFieldId="1" dataDxfId="15"/>
    <tableColumn id="2" xr3:uid="{786B88DB-589C-472F-966F-C9A2C5DAED98}" uniqueName="2" name="Description" queryTableFieldId="2" dataDxfId="14"/>
    <tableColumn id="3" xr3:uid="{B695CC34-24A2-4B0F-B1AF-2E03F2E8DD17}" uniqueName="3" name="Transaction Amount" queryTableFieldId="3"/>
    <tableColumn id="4" xr3:uid="{19A7EE4E-218C-4A3A-8512-60445D044C63}" uniqueName="4" name="Expense/Income" queryTableFieldId="4" dataDxfId="13"/>
    <tableColumn id="5" xr3:uid="{6CF5F7F5-91EC-4075-B025-E6AF8FF4B272}" uniqueName="5" name="Keywords" queryTableFieldId="5"/>
    <tableColumn id="6" xr3:uid="{55CB49BC-6356-4EC8-91D0-1F9C3F7A847B}" uniqueName="6" name="Description Keyword" queryTableFieldId="6" dataDxfId="12"/>
    <tableColumn id="7" xr3:uid="{C2C03F62-AC1C-4AA8-A12E-81B61676FBE7}" uniqueName="7" name="CategoryName" queryTableFieldId="7" dataDxfId="11"/>
    <tableColumn id="8" xr3:uid="{6328B3FF-490C-46D3-8156-29C39E124B2F}" uniqueName="8" name="Month" queryTableFieldId="8" dataDxfId="10">
      <calculatedColumnFormula>TEXT(Raw_Data_w_t_CatNames[[#This Row],[Date]],"mmm")</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A8A167-D353-4F75-945F-946E4D7197D7}" name="Category_Map" displayName="Category_Map" ref="A1:B20" tableType="queryTable" totalsRowShown="0">
  <autoFilter ref="A1:B20" xr:uid="{BCA8A167-D353-4F75-945F-946E4D7197D7}"/>
  <tableColumns count="2">
    <tableColumn id="1" xr3:uid="{05E65ED2-A634-444E-B7A8-D4A9DD585765}" uniqueName="1" name="Description Keyword" queryTableFieldId="1" dataDxfId="9"/>
    <tableColumn id="2" xr3:uid="{BCC6D62B-7C6B-442C-9ED6-728ED6494A4C}" uniqueName="2" name="CategoryName" queryTableFieldId="2"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EFAEDE-8A6E-499A-9BFB-77E4CA91A686}" name="Table1" displayName="Table1" ref="A1:E201" totalsRowShown="0">
  <autoFilter ref="A1:E201" xr:uid="{17EFAEDE-8A6E-499A-9BFB-77E4CA91A686}"/>
  <tableColumns count="5">
    <tableColumn id="1" xr3:uid="{49F56BC2-A295-4012-8302-16DED65954E9}" name="Date"/>
    <tableColumn id="2" xr3:uid="{0015B8CE-7D0C-41E5-B9AA-21CBD4715AF8}" name="Description"/>
    <tableColumn id="3" xr3:uid="{D5D2F471-9E84-4086-AF18-D5648660075D}" name="Amount"/>
    <tableColumn id="4" xr3:uid="{DF5E55C2-FA50-4117-B172-52D189DB5CF4}" name="Type"/>
    <tableColumn id="5" xr3:uid="{C28193FA-FAC3-4309-A124-C3C2782E185B}" name="Catego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15F43F-39D3-40E3-A1B1-FD2DE64EC632}" name="Table2" displayName="Table2" ref="A1:E16" totalsRowShown="0" headerRowDxfId="7">
  <autoFilter ref="A1:E16" xr:uid="{B815F43F-39D3-40E3-A1B1-FD2DE64EC632}"/>
  <tableColumns count="5">
    <tableColumn id="1" xr3:uid="{74EE4725-128E-4BF7-9AFC-042C57254137}" name="Department"/>
    <tableColumn id="2" xr3:uid="{F68D872A-2EF6-46A2-999E-F15AF94008BA}" name="Category"/>
    <tableColumn id="3" xr3:uid="{5996C819-4FC6-4DD8-8FB4-C0F7D503E58F}" name="Description"/>
    <tableColumn id="4" xr3:uid="{B277832C-0579-4649-8A14-15527C53B2DC}" name="Amount" dataDxfId="6"/>
    <tableColumn id="5" xr3:uid="{92096654-6959-4A02-97AF-F0A2BCFFE459}" name="Notes"/>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47F5A3-81E0-4D6D-849E-AABCF6BA9D3C}" name="Table3" displayName="Table3" ref="G1:H6" totalsRowShown="0" headerRowDxfId="5" headerRowBorderDxfId="3" tableBorderDxfId="4" totalsRowBorderDxfId="2">
  <autoFilter ref="G1:H6" xr:uid="{BA47F5A3-81E0-4D6D-849E-AABCF6BA9D3C}"/>
  <tableColumns count="2">
    <tableColumn id="1" xr3:uid="{8BC3A406-EF6C-4EAB-A987-939C1298DDE9}" name="Department" dataDxfId="1"/>
    <tableColumn id="2" xr3:uid="{383E1AB5-CA6B-4A8D-B621-8B01DBD9DE04}" name="Dept Total" dataDxfId="0">
      <calculatedColumnFormula>SUMIFS(D:D, A:A, 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0552-916D-4645-A20C-F0F0661B58D6}">
  <dimension ref="A1:D44"/>
  <sheetViews>
    <sheetView topLeftCell="A26" workbookViewId="0">
      <selection activeCell="B44" sqref="A38:B44"/>
    </sheetView>
  </sheetViews>
  <sheetFormatPr defaultRowHeight="15"/>
  <cols>
    <col min="1" max="1" width="19.85546875" customWidth="1"/>
    <col min="2" max="2" width="13" customWidth="1"/>
  </cols>
  <sheetData>
    <row r="1" spans="1:4">
      <c r="A1" s="10" t="s">
        <v>0</v>
      </c>
      <c r="B1" s="10"/>
      <c r="C1" s="10"/>
      <c r="D1" s="10"/>
    </row>
    <row r="2" spans="1:4">
      <c r="A2" s="10"/>
      <c r="B2" s="10"/>
      <c r="C2" s="10"/>
      <c r="D2" s="10"/>
    </row>
    <row r="3" spans="1:4">
      <c r="A3" t="s">
        <v>1</v>
      </c>
    </row>
    <row r="10" spans="1:4">
      <c r="A10" s="4" t="s">
        <v>2</v>
      </c>
      <c r="B10" t="s" vm="1">
        <v>3</v>
      </c>
    </row>
    <row r="11" spans="1:4">
      <c r="A11" s="5"/>
      <c r="B11" s="5"/>
    </row>
    <row r="12" spans="1:4">
      <c r="A12" s="4" t="s">
        <v>4</v>
      </c>
    </row>
    <row r="13" spans="1:4">
      <c r="A13" s="4" t="s">
        <v>5</v>
      </c>
      <c r="B13" t="s">
        <v>6</v>
      </c>
    </row>
    <row r="14" spans="1:4">
      <c r="A14" t="s">
        <v>7</v>
      </c>
      <c r="B14" s="8">
        <v>-1549.63</v>
      </c>
    </row>
    <row r="15" spans="1:4">
      <c r="A15" t="s">
        <v>8</v>
      </c>
      <c r="B15" s="8">
        <v>6061.76</v>
      </c>
    </row>
    <row r="16" spans="1:4">
      <c r="A16" t="s">
        <v>9</v>
      </c>
      <c r="B16" s="8">
        <v>3041.44</v>
      </c>
    </row>
    <row r="17" spans="1:2">
      <c r="A17" t="s">
        <v>10</v>
      </c>
      <c r="B17" s="8">
        <v>-1142.8900000000001</v>
      </c>
    </row>
    <row r="18" spans="1:2">
      <c r="A18" t="s">
        <v>11</v>
      </c>
      <c r="B18" s="8">
        <v>-131</v>
      </c>
    </row>
    <row r="19" spans="1:2">
      <c r="A19" t="s">
        <v>12</v>
      </c>
      <c r="B19" s="2">
        <v>6279.68</v>
      </c>
    </row>
    <row r="21" spans="1:2" s="9" customFormat="1"/>
    <row r="22" spans="1:2" s="9" customFormat="1"/>
    <row r="24" spans="1:2">
      <c r="A24" s="4" t="s">
        <v>13</v>
      </c>
    </row>
    <row r="25" spans="1:2">
      <c r="A25" s="4" t="s">
        <v>2</v>
      </c>
      <c r="B25" t="s">
        <v>6</v>
      </c>
    </row>
    <row r="26" spans="1:2">
      <c r="A26" t="s">
        <v>14</v>
      </c>
      <c r="B26" s="7">
        <v>0.14537577907886573</v>
      </c>
    </row>
    <row r="27" spans="1:2">
      <c r="A27" t="s">
        <v>15</v>
      </c>
      <c r="B27" s="7">
        <v>0.27547225332541886</v>
      </c>
    </row>
    <row r="28" spans="1:2">
      <c r="A28" t="s">
        <v>16</v>
      </c>
      <c r="B28" s="7">
        <v>9.7420270890106048E-2</v>
      </c>
    </row>
    <row r="29" spans="1:2">
      <c r="A29" t="s">
        <v>17</v>
      </c>
      <c r="B29" s="7">
        <v>4.3056333135472032E-2</v>
      </c>
    </row>
    <row r="30" spans="1:2">
      <c r="A30" t="s">
        <v>18</v>
      </c>
      <c r="B30" s="7">
        <v>0.13728187478077866</v>
      </c>
    </row>
    <row r="31" spans="1:2">
      <c r="A31" t="s">
        <v>19</v>
      </c>
      <c r="B31" s="7">
        <v>0.29368406497045568</v>
      </c>
    </row>
    <row r="32" spans="1:2">
      <c r="A32" t="s">
        <v>20</v>
      </c>
      <c r="B32" s="7">
        <v>7.7094238189029489E-3</v>
      </c>
    </row>
    <row r="33" spans="1:2">
      <c r="A33" t="s">
        <v>12</v>
      </c>
      <c r="B33" s="6">
        <v>1</v>
      </c>
    </row>
    <row r="35" spans="1:2" s="9" customFormat="1"/>
    <row r="36" spans="1:2" s="9" customFormat="1"/>
    <row r="38" spans="1:2">
      <c r="A38" s="4" t="s">
        <v>21</v>
      </c>
    </row>
    <row r="39" spans="1:2">
      <c r="A39" s="4" t="s">
        <v>5</v>
      </c>
      <c r="B39" t="s">
        <v>6</v>
      </c>
    </row>
    <row r="40" spans="1:2">
      <c r="A40" t="s">
        <v>7</v>
      </c>
      <c r="B40" s="6">
        <v>-0.34436222222222224</v>
      </c>
    </row>
    <row r="41" spans="1:2">
      <c r="A41" t="s">
        <v>8</v>
      </c>
      <c r="B41" s="6">
        <v>0.50514666666666663</v>
      </c>
    </row>
    <row r="42" spans="1:2">
      <c r="A42" t="s">
        <v>9</v>
      </c>
      <c r="B42" s="6">
        <v>0.33793777777777773</v>
      </c>
    </row>
    <row r="43" spans="1:2">
      <c r="A43" t="s">
        <v>10</v>
      </c>
      <c r="B43" s="6">
        <v>-0.25397555555555562</v>
      </c>
    </row>
    <row r="44" spans="1:2">
      <c r="A44" t="s">
        <v>12</v>
      </c>
      <c r="B44" s="6">
        <v>0.20932266666666668</v>
      </c>
    </row>
  </sheetData>
  <mergeCells count="1">
    <mergeCell ref="A1:D2"/>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A3893-79F0-464E-9D3C-74D7C8D2B2FF}">
  <dimension ref="A1"/>
  <sheetViews>
    <sheetView workbookViewId="0">
      <selection activeCell="B9" sqref="A3:B9"/>
    </sheetView>
  </sheetViews>
  <sheetFormatPr defaultRowHeight="15"/>
  <cols>
    <col min="1" max="1" width="15.42578125" bestFit="1" customWidth="1"/>
    <col min="2" max="2" width="5.42578125" bestFit="1" customWidth="1"/>
    <col min="3" max="3" width="13.140625" bestFit="1" customWidth="1"/>
    <col min="4" max="4" width="5.5703125" bestFit="1" customWidth="1"/>
    <col min="5" max="80" width="10" bestFit="1" customWidth="1"/>
    <col min="81" max="81" width="11.28515625" bestFit="1" customWidth="1"/>
    <col min="82" max="82" width="11" bestFit="1" customWidth="1"/>
    <col min="83" max="83" width="14" bestFit="1" customWidth="1"/>
    <col min="84" max="85" width="11" bestFit="1" customWidth="1"/>
    <col min="86" max="86" width="14" bestFit="1" customWidth="1"/>
    <col min="87" max="89" width="11" bestFit="1" customWidth="1"/>
    <col min="90" max="90" width="14" bestFit="1" customWidth="1"/>
    <col min="91" max="91" width="11" bestFit="1" customWidth="1"/>
    <col min="92" max="92" width="14" bestFit="1" customWidth="1"/>
    <col min="93" max="93" width="11" bestFit="1" customWidth="1"/>
    <col min="94" max="94" width="14" bestFit="1" customWidth="1"/>
    <col min="95" max="95" width="11" bestFit="1" customWidth="1"/>
    <col min="96" max="96" width="14" bestFit="1" customWidth="1"/>
    <col min="97" max="98" width="11" bestFit="1" customWidth="1"/>
    <col min="99" max="99" width="14" bestFit="1" customWidth="1"/>
    <col min="100" max="101" width="11" bestFit="1" customWidth="1"/>
    <col min="102" max="102" width="14" bestFit="1" customWidth="1"/>
    <col min="103" max="103" width="12.140625" bestFit="1" customWidth="1"/>
    <col min="104" max="104" width="15" bestFit="1" customWidth="1"/>
    <col min="105" max="106" width="12.140625" bestFit="1" customWidth="1"/>
    <col min="107" max="107" width="15" bestFit="1" customWidth="1"/>
    <col min="108" max="109" width="12.140625" bestFit="1" customWidth="1"/>
    <col min="110" max="110" width="15" bestFit="1" customWidth="1"/>
    <col min="111" max="114" width="12.140625" bestFit="1" customWidth="1"/>
    <col min="115" max="115" width="15" bestFit="1" customWidth="1"/>
    <col min="116" max="119" width="12.140625" bestFit="1" customWidth="1"/>
    <col min="120" max="120" width="15" bestFit="1" customWidth="1"/>
    <col min="121" max="122" width="12.140625" bestFit="1" customWidth="1"/>
    <col min="123" max="123" width="15" bestFit="1" customWidth="1"/>
    <col min="124" max="124" width="12.140625" bestFit="1" customWidth="1"/>
    <col min="125" max="125" width="15" bestFit="1" customWidth="1"/>
    <col min="126" max="127" width="12.140625" bestFit="1" customWidth="1"/>
    <col min="128" max="128" width="15" bestFit="1" customWidth="1"/>
    <col min="129" max="129" width="12.140625" bestFit="1" customWidth="1"/>
    <col min="130" max="130" width="15" bestFit="1" customWidth="1"/>
    <col min="131" max="134" width="12.140625" bestFit="1" customWidth="1"/>
    <col min="135" max="135" width="15" bestFit="1" customWidth="1"/>
    <col min="136" max="136" width="12.140625" bestFit="1" customWidth="1"/>
    <col min="137" max="137" width="15" bestFit="1" customWidth="1"/>
    <col min="138" max="138" width="12.140625" bestFit="1" customWidth="1"/>
    <col min="139" max="139" width="15" bestFit="1" customWidth="1"/>
    <col min="140" max="140" width="12.140625" bestFit="1" customWidth="1"/>
    <col min="141" max="141" width="15" bestFit="1" customWidth="1"/>
    <col min="142" max="144" width="12.140625" bestFit="1" customWidth="1"/>
    <col min="145" max="145" width="15" bestFit="1" customWidth="1"/>
    <col min="146" max="148" width="12.140625" bestFit="1" customWidth="1"/>
    <col min="149" max="149" width="15" bestFit="1" customWidth="1"/>
    <col min="150" max="150" width="12.140625" bestFit="1" customWidth="1"/>
    <col min="151" max="151" width="15" bestFit="1" customWidth="1"/>
    <col min="152" max="154" width="11" bestFit="1" customWidth="1"/>
    <col min="155" max="155" width="14" bestFit="1" customWidth="1"/>
    <col min="156" max="157" width="11" bestFit="1" customWidth="1"/>
    <col min="158" max="158" width="14" bestFit="1" customWidth="1"/>
    <col min="159" max="161" width="11" bestFit="1" customWidth="1"/>
    <col min="162" max="162" width="14" bestFit="1" customWidth="1"/>
    <col min="163" max="163" width="11" bestFit="1" customWidth="1"/>
    <col min="164" max="164" width="14" bestFit="1" customWidth="1"/>
    <col min="165" max="165" width="11" bestFit="1" customWidth="1"/>
    <col min="166" max="166" width="14" bestFit="1" customWidth="1"/>
    <col min="167" max="167" width="11" bestFit="1" customWidth="1"/>
    <col min="168" max="168" width="14" bestFit="1" customWidth="1"/>
    <col min="169" max="170" width="11" bestFit="1" customWidth="1"/>
    <col min="171" max="171" width="14" bestFit="1" customWidth="1"/>
    <col min="172" max="173" width="11" bestFit="1" customWidth="1"/>
    <col min="174" max="174" width="14" bestFit="1" customWidth="1"/>
    <col min="175" max="175" width="11" bestFit="1" customWidth="1"/>
    <col min="176" max="176" width="14" bestFit="1" customWidth="1"/>
    <col min="177" max="178" width="12.140625" bestFit="1" customWidth="1"/>
    <col min="179" max="179" width="15" bestFit="1" customWidth="1"/>
    <col min="180" max="182" width="12.140625" bestFit="1" customWidth="1"/>
    <col min="183" max="183" width="15" bestFit="1" customWidth="1"/>
    <col min="184" max="187" width="12.140625" bestFit="1" customWidth="1"/>
    <col min="188" max="188" width="15" bestFit="1" customWidth="1"/>
    <col min="189" max="191" width="12.140625" bestFit="1" customWidth="1"/>
    <col min="192" max="192" width="15" bestFit="1" customWidth="1"/>
    <col min="193" max="193" width="12.140625" bestFit="1" customWidth="1"/>
    <col min="194" max="194" width="15" bestFit="1" customWidth="1"/>
    <col min="195" max="197" width="12.140625" bestFit="1" customWidth="1"/>
    <col min="198" max="198" width="15" bestFit="1" customWidth="1"/>
    <col min="199" max="199" width="12.140625" bestFit="1" customWidth="1"/>
    <col min="200" max="200" width="15" bestFit="1" customWidth="1"/>
    <col min="201" max="201" width="12.140625" bestFit="1" customWidth="1"/>
    <col min="202" max="202" width="15" bestFit="1" customWidth="1"/>
    <col min="203" max="203" width="12.140625" bestFit="1" customWidth="1"/>
    <col min="204" max="204" width="15" bestFit="1" customWidth="1"/>
    <col min="205" max="207" width="12.140625" bestFit="1" customWidth="1"/>
    <col min="208" max="208" width="15" bestFit="1" customWidth="1"/>
    <col min="209" max="209" width="12.140625" bestFit="1" customWidth="1"/>
    <col min="210" max="210" width="15" bestFit="1" customWidth="1"/>
    <col min="211" max="211" width="12.140625" bestFit="1" customWidth="1"/>
    <col min="212" max="212" width="15" bestFit="1" customWidth="1"/>
    <col min="213" max="214" width="12.140625" bestFit="1" customWidth="1"/>
    <col min="215" max="215" width="15" bestFit="1" customWidth="1"/>
    <col min="216" max="216" width="12.140625" bestFit="1" customWidth="1"/>
    <col min="217" max="217" width="15" bestFit="1" customWidth="1"/>
    <col min="218" max="219" width="12.140625" bestFit="1" customWidth="1"/>
    <col min="220" max="220" width="15" bestFit="1" customWidth="1"/>
    <col min="221" max="221" width="12.140625" bestFit="1" customWidth="1"/>
    <col min="222" max="222" width="15" bestFit="1" customWidth="1"/>
    <col min="223" max="224" width="12.140625" bestFit="1" customWidth="1"/>
    <col min="225" max="225" width="15" bestFit="1" customWidth="1"/>
    <col min="226" max="226" width="12.140625" bestFit="1" customWidth="1"/>
    <col min="227" max="227" width="15" bestFit="1" customWidth="1"/>
    <col min="228" max="228" width="11.285156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3CB1C-EF70-47AA-9822-4FF8BF6EC8A1}">
  <dimension ref="A1:H199"/>
  <sheetViews>
    <sheetView workbookViewId="0">
      <selection activeCell="F212" sqref="F212"/>
    </sheetView>
  </sheetViews>
  <sheetFormatPr defaultRowHeight="15"/>
  <cols>
    <col min="1" max="1" width="10" bestFit="1" customWidth="1"/>
    <col min="2" max="2" width="19.42578125" bestFit="1" customWidth="1"/>
    <col min="3" max="3" width="21.28515625" bestFit="1" customWidth="1"/>
    <col min="4" max="4" width="18.28515625" bestFit="1" customWidth="1"/>
    <col min="5" max="5" width="12" bestFit="1" customWidth="1"/>
    <col min="6" max="6" width="22" bestFit="1" customWidth="1"/>
    <col min="7" max="7" width="16.5703125" bestFit="1" customWidth="1"/>
  </cols>
  <sheetData>
    <row r="1" spans="1:8">
      <c r="A1" t="s">
        <v>22</v>
      </c>
      <c r="B1" t="s">
        <v>23</v>
      </c>
      <c r="C1" t="s">
        <v>24</v>
      </c>
      <c r="D1" t="s">
        <v>25</v>
      </c>
      <c r="E1" t="s">
        <v>26</v>
      </c>
      <c r="F1" t="s">
        <v>27</v>
      </c>
      <c r="G1" t="s">
        <v>2</v>
      </c>
      <c r="H1" t="s">
        <v>28</v>
      </c>
    </row>
    <row r="2" spans="1:8" hidden="1">
      <c r="A2" s="1">
        <v>45674</v>
      </c>
      <c r="B2" s="2" t="s">
        <v>29</v>
      </c>
      <c r="C2">
        <v>-162.53</v>
      </c>
      <c r="D2" s="2" t="s">
        <v>30</v>
      </c>
      <c r="E2" t="s">
        <v>31</v>
      </c>
      <c r="F2" s="2" t="s">
        <v>31</v>
      </c>
      <c r="G2" s="2" t="s">
        <v>19</v>
      </c>
      <c r="H2" s="2" t="str">
        <f>TEXT(Raw_Data_w_t_CatNames[[#This Row],[Date]],"mmm")</f>
        <v>Jan</v>
      </c>
    </row>
    <row r="3" spans="1:8" hidden="1">
      <c r="A3" s="1">
        <v>45702</v>
      </c>
      <c r="B3" s="2" t="s">
        <v>29</v>
      </c>
      <c r="C3">
        <v>-44.79</v>
      </c>
      <c r="D3" s="2" t="s">
        <v>30</v>
      </c>
      <c r="E3" t="s">
        <v>31</v>
      </c>
      <c r="F3" s="2" t="s">
        <v>31</v>
      </c>
      <c r="G3" s="2" t="s">
        <v>19</v>
      </c>
      <c r="H3" s="2" t="str">
        <f>TEXT(Raw_Data_w_t_CatNames[[#This Row],[Date]],"mmm")</f>
        <v>Feb</v>
      </c>
    </row>
    <row r="4" spans="1:8" hidden="1">
      <c r="A4" s="1">
        <v>45689</v>
      </c>
      <c r="B4" s="2" t="s">
        <v>29</v>
      </c>
      <c r="C4">
        <v>-193.27</v>
      </c>
      <c r="D4" s="2" t="s">
        <v>30</v>
      </c>
      <c r="E4" t="s">
        <v>31</v>
      </c>
      <c r="F4" s="2" t="s">
        <v>31</v>
      </c>
      <c r="G4" s="2" t="s">
        <v>19</v>
      </c>
      <c r="H4" s="2" t="str">
        <f>TEXT(Raw_Data_w_t_CatNames[[#This Row],[Date]],"mmm")</f>
        <v>Feb</v>
      </c>
    </row>
    <row r="5" spans="1:8" hidden="1">
      <c r="A5" s="1">
        <v>45708</v>
      </c>
      <c r="B5" s="2" t="s">
        <v>29</v>
      </c>
      <c r="C5">
        <v>-88.3</v>
      </c>
      <c r="D5" s="2" t="s">
        <v>30</v>
      </c>
      <c r="E5" t="s">
        <v>31</v>
      </c>
      <c r="F5" s="2" t="s">
        <v>31</v>
      </c>
      <c r="G5" s="2" t="s">
        <v>19</v>
      </c>
      <c r="H5" s="2" t="str">
        <f>TEXT(Raw_Data_w_t_CatNames[[#This Row],[Date]],"mmm")</f>
        <v>Feb</v>
      </c>
    </row>
    <row r="6" spans="1:8" hidden="1">
      <c r="A6" s="1">
        <v>45715</v>
      </c>
      <c r="B6" s="2" t="s">
        <v>32</v>
      </c>
      <c r="C6">
        <v>-153.18</v>
      </c>
      <c r="D6" s="2" t="s">
        <v>30</v>
      </c>
      <c r="E6" t="s">
        <v>33</v>
      </c>
      <c r="F6" s="2" t="s">
        <v>33</v>
      </c>
      <c r="G6" s="2" t="s">
        <v>15</v>
      </c>
      <c r="H6" s="2" t="str">
        <f>TEXT(Raw_Data_w_t_CatNames[[#This Row],[Date]],"mmm")</f>
        <v>Feb</v>
      </c>
    </row>
    <row r="7" spans="1:8" hidden="1">
      <c r="A7" s="1">
        <v>45683</v>
      </c>
      <c r="B7" s="2" t="s">
        <v>32</v>
      </c>
      <c r="C7">
        <v>-60.68</v>
      </c>
      <c r="D7" s="2" t="s">
        <v>30</v>
      </c>
      <c r="E7" t="s">
        <v>33</v>
      </c>
      <c r="F7" s="2" t="s">
        <v>33</v>
      </c>
      <c r="G7" s="2" t="s">
        <v>15</v>
      </c>
      <c r="H7" s="2" t="str">
        <f>TEXT(Raw_Data_w_t_CatNames[[#This Row],[Date]],"mmm")</f>
        <v>Jan</v>
      </c>
    </row>
    <row r="8" spans="1:8" hidden="1">
      <c r="A8" s="1">
        <v>45662</v>
      </c>
      <c r="B8" s="2" t="s">
        <v>34</v>
      </c>
      <c r="C8">
        <v>-30.87</v>
      </c>
      <c r="D8" s="2" t="s">
        <v>30</v>
      </c>
      <c r="E8" t="s">
        <v>35</v>
      </c>
      <c r="F8" s="2" t="s">
        <v>35</v>
      </c>
      <c r="G8" s="2" t="s">
        <v>19</v>
      </c>
      <c r="H8" s="2" t="str">
        <f>TEXT(Raw_Data_w_t_CatNames[[#This Row],[Date]],"mmm")</f>
        <v>Jan</v>
      </c>
    </row>
    <row r="9" spans="1:8" hidden="1">
      <c r="A9" s="1">
        <v>45726</v>
      </c>
      <c r="B9" s="2" t="s">
        <v>34</v>
      </c>
      <c r="C9">
        <v>-211.42</v>
      </c>
      <c r="D9" s="2" t="s">
        <v>30</v>
      </c>
      <c r="E9" t="s">
        <v>35</v>
      </c>
      <c r="F9" s="2" t="s">
        <v>35</v>
      </c>
      <c r="G9" s="2" t="s">
        <v>19</v>
      </c>
      <c r="H9" s="2" t="str">
        <f>TEXT(Raw_Data_w_t_CatNames[[#This Row],[Date]],"mmm")</f>
        <v>Mar</v>
      </c>
    </row>
    <row r="10" spans="1:8" hidden="1">
      <c r="A10" s="1">
        <v>45690</v>
      </c>
      <c r="B10" s="2" t="s">
        <v>36</v>
      </c>
      <c r="C10">
        <v>-133.59</v>
      </c>
      <c r="D10" s="2" t="s">
        <v>30</v>
      </c>
      <c r="E10" t="s">
        <v>37</v>
      </c>
      <c r="F10" s="2" t="s">
        <v>37</v>
      </c>
      <c r="G10" s="2" t="s">
        <v>18</v>
      </c>
      <c r="H10" s="2" t="str">
        <f>TEXT(Raw_Data_w_t_CatNames[[#This Row],[Date]],"mmm")</f>
        <v>Feb</v>
      </c>
    </row>
    <row r="11" spans="1:8" hidden="1">
      <c r="A11" s="1">
        <v>45743</v>
      </c>
      <c r="B11" s="2" t="s">
        <v>36</v>
      </c>
      <c r="C11">
        <v>-199.51</v>
      </c>
      <c r="D11" s="2" t="s">
        <v>30</v>
      </c>
      <c r="E11" t="s">
        <v>37</v>
      </c>
      <c r="F11" s="2" t="s">
        <v>37</v>
      </c>
      <c r="G11" s="2" t="s">
        <v>18</v>
      </c>
      <c r="H11" s="2" t="str">
        <f>TEXT(Raw_Data_w_t_CatNames[[#This Row],[Date]],"mmm")</f>
        <v>Mar</v>
      </c>
    </row>
    <row r="12" spans="1:8" hidden="1">
      <c r="A12" s="1">
        <v>45712</v>
      </c>
      <c r="B12" s="2" t="s">
        <v>36</v>
      </c>
      <c r="C12">
        <v>-123.52</v>
      </c>
      <c r="D12" s="2" t="s">
        <v>30</v>
      </c>
      <c r="E12" t="s">
        <v>37</v>
      </c>
      <c r="F12" s="2" t="s">
        <v>37</v>
      </c>
      <c r="G12" s="2" t="s">
        <v>18</v>
      </c>
      <c r="H12" s="2" t="str">
        <f>TEXT(Raw_Data_w_t_CatNames[[#This Row],[Date]],"mmm")</f>
        <v>Feb</v>
      </c>
    </row>
    <row r="13" spans="1:8" hidden="1">
      <c r="A13" s="1">
        <v>45670</v>
      </c>
      <c r="B13" s="2" t="s">
        <v>38</v>
      </c>
      <c r="C13">
        <v>-62.04</v>
      </c>
      <c r="D13" s="2" t="s">
        <v>30</v>
      </c>
      <c r="E13" t="s">
        <v>39</v>
      </c>
      <c r="F13" s="2" t="s">
        <v>39</v>
      </c>
      <c r="G13" s="2" t="s">
        <v>15</v>
      </c>
      <c r="H13" s="2" t="str">
        <f>TEXT(Raw_Data_w_t_CatNames[[#This Row],[Date]],"mmm")</f>
        <v>Jan</v>
      </c>
    </row>
    <row r="14" spans="1:8" hidden="1">
      <c r="A14" s="1">
        <v>45669</v>
      </c>
      <c r="B14" s="2" t="s">
        <v>40</v>
      </c>
      <c r="C14">
        <v>-9.4</v>
      </c>
      <c r="D14" s="2" t="s">
        <v>30</v>
      </c>
      <c r="E14" t="s">
        <v>41</v>
      </c>
      <c r="F14" s="2" t="s">
        <v>41</v>
      </c>
      <c r="G14" s="2" t="s">
        <v>14</v>
      </c>
      <c r="H14" s="2" t="str">
        <f>TEXT(Raw_Data_w_t_CatNames[[#This Row],[Date]],"mmm")</f>
        <v>Jan</v>
      </c>
    </row>
    <row r="15" spans="1:8" hidden="1">
      <c r="A15" s="1">
        <v>45661</v>
      </c>
      <c r="B15" s="2" t="s">
        <v>42</v>
      </c>
      <c r="C15">
        <v>-70.989999999999995</v>
      </c>
      <c r="D15" s="2" t="s">
        <v>30</v>
      </c>
      <c r="E15" t="s">
        <v>16</v>
      </c>
      <c r="F15" s="2" t="s">
        <v>16</v>
      </c>
      <c r="G15" s="2" t="s">
        <v>16</v>
      </c>
      <c r="H15" s="2" t="str">
        <f>TEXT(Raw_Data_w_t_CatNames[[#This Row],[Date]],"mmm")</f>
        <v>Jan</v>
      </c>
    </row>
    <row r="16" spans="1:8" hidden="1">
      <c r="A16" s="1">
        <v>45668</v>
      </c>
      <c r="B16" s="2" t="s">
        <v>43</v>
      </c>
      <c r="C16">
        <v>-9.4600000000000009</v>
      </c>
      <c r="D16" s="2" t="s">
        <v>30</v>
      </c>
      <c r="E16" t="s">
        <v>44</v>
      </c>
      <c r="F16" s="2" t="s">
        <v>44</v>
      </c>
      <c r="G16" s="2" t="s">
        <v>15</v>
      </c>
      <c r="H16" s="2" t="str">
        <f>TEXT(Raw_Data_w_t_CatNames[[#This Row],[Date]],"mmm")</f>
        <v>Jan</v>
      </c>
    </row>
    <row r="17" spans="1:8" hidden="1">
      <c r="A17" s="1">
        <v>45726</v>
      </c>
      <c r="B17" s="2" t="s">
        <v>43</v>
      </c>
      <c r="C17">
        <v>-91.1</v>
      </c>
      <c r="D17" s="2" t="s">
        <v>30</v>
      </c>
      <c r="E17" t="s">
        <v>44</v>
      </c>
      <c r="F17" s="2" t="s">
        <v>44</v>
      </c>
      <c r="G17" s="2" t="s">
        <v>15</v>
      </c>
      <c r="H17" s="2" t="str">
        <f>TEXT(Raw_Data_w_t_CatNames[[#This Row],[Date]],"mmm")</f>
        <v>Mar</v>
      </c>
    </row>
    <row r="18" spans="1:8" hidden="1">
      <c r="A18" s="1">
        <v>45734</v>
      </c>
      <c r="B18" s="2" t="s">
        <v>45</v>
      </c>
      <c r="C18">
        <v>-230.79</v>
      </c>
      <c r="D18" s="2" t="s">
        <v>30</v>
      </c>
      <c r="E18" t="s">
        <v>46</v>
      </c>
      <c r="F18" s="2" t="s">
        <v>46</v>
      </c>
      <c r="G18" s="2" t="s">
        <v>18</v>
      </c>
      <c r="H18" s="2" t="str">
        <f>TEXT(Raw_Data_w_t_CatNames[[#This Row],[Date]],"mmm")</f>
        <v>Mar</v>
      </c>
    </row>
    <row r="19" spans="1:8" hidden="1">
      <c r="A19" s="1">
        <v>45663</v>
      </c>
      <c r="B19" s="2" t="s">
        <v>45</v>
      </c>
      <c r="C19">
        <v>-189.89</v>
      </c>
      <c r="D19" s="2" t="s">
        <v>30</v>
      </c>
      <c r="E19" t="s">
        <v>46</v>
      </c>
      <c r="F19" s="2" t="s">
        <v>46</v>
      </c>
      <c r="G19" s="2" t="s">
        <v>18</v>
      </c>
      <c r="H19" s="2" t="str">
        <f>TEXT(Raw_Data_w_t_CatNames[[#This Row],[Date]],"mmm")</f>
        <v>Jan</v>
      </c>
    </row>
    <row r="20" spans="1:8" hidden="1">
      <c r="A20" s="1">
        <v>45741</v>
      </c>
      <c r="B20" s="2" t="s">
        <v>47</v>
      </c>
      <c r="C20">
        <v>1500</v>
      </c>
      <c r="D20" s="2" t="s">
        <v>48</v>
      </c>
      <c r="E20" t="s">
        <v>47</v>
      </c>
      <c r="F20" s="2" t="s">
        <v>47</v>
      </c>
      <c r="G20" s="2" t="s">
        <v>48</v>
      </c>
      <c r="H20" s="2" t="str">
        <f>TEXT(Raw_Data_w_t_CatNames[[#This Row],[Date]],"mmm")</f>
        <v>Mar</v>
      </c>
    </row>
    <row r="21" spans="1:8" hidden="1">
      <c r="A21" s="1">
        <v>45732</v>
      </c>
      <c r="B21" s="2" t="s">
        <v>49</v>
      </c>
      <c r="C21">
        <v>-152.47999999999999</v>
      </c>
      <c r="D21" s="2" t="s">
        <v>30</v>
      </c>
      <c r="E21" t="s">
        <v>50</v>
      </c>
      <c r="F21" s="2" t="s">
        <v>50</v>
      </c>
      <c r="G21" s="2" t="s">
        <v>14</v>
      </c>
      <c r="H21" s="2" t="str">
        <f>TEXT(Raw_Data_w_t_CatNames[[#This Row],[Date]],"mmm")</f>
        <v>Mar</v>
      </c>
    </row>
    <row r="22" spans="1:8" hidden="1">
      <c r="A22" s="1">
        <v>45686</v>
      </c>
      <c r="B22" s="2" t="s">
        <v>38</v>
      </c>
      <c r="C22">
        <v>-161.21</v>
      </c>
      <c r="D22" s="2" t="s">
        <v>30</v>
      </c>
      <c r="E22" t="s">
        <v>39</v>
      </c>
      <c r="F22" s="2" t="s">
        <v>39</v>
      </c>
      <c r="G22" s="2" t="s">
        <v>15</v>
      </c>
      <c r="H22" s="2" t="str">
        <f>TEXT(Raw_Data_w_t_CatNames[[#This Row],[Date]],"mmm")</f>
        <v>Jan</v>
      </c>
    </row>
    <row r="23" spans="1:8" hidden="1">
      <c r="A23" s="1">
        <v>45691</v>
      </c>
      <c r="B23" s="2" t="s">
        <v>43</v>
      </c>
      <c r="C23">
        <v>-249.48</v>
      </c>
      <c r="D23" s="2" t="s">
        <v>30</v>
      </c>
      <c r="E23" t="s">
        <v>44</v>
      </c>
      <c r="F23" s="2" t="s">
        <v>44</v>
      </c>
      <c r="G23" s="2" t="s">
        <v>15</v>
      </c>
      <c r="H23" s="2" t="str">
        <f>TEXT(Raw_Data_w_t_CatNames[[#This Row],[Date]],"mmm")</f>
        <v>Feb</v>
      </c>
    </row>
    <row r="24" spans="1:8" hidden="1">
      <c r="A24" s="1">
        <v>45701</v>
      </c>
      <c r="B24" s="2" t="s">
        <v>51</v>
      </c>
      <c r="C24">
        <v>-11.92</v>
      </c>
      <c r="D24" s="2" t="s">
        <v>30</v>
      </c>
      <c r="E24" t="s">
        <v>52</v>
      </c>
      <c r="F24" s="2" t="s">
        <v>52</v>
      </c>
      <c r="G24" s="2" t="s">
        <v>19</v>
      </c>
      <c r="H24" s="2" t="str">
        <f>TEXT(Raw_Data_w_t_CatNames[[#This Row],[Date]],"mmm")</f>
        <v>Feb</v>
      </c>
    </row>
    <row r="25" spans="1:8" hidden="1">
      <c r="A25" s="1">
        <v>45668</v>
      </c>
      <c r="B25" s="2" t="s">
        <v>29</v>
      </c>
      <c r="C25">
        <v>-138.82</v>
      </c>
      <c r="D25" s="2" t="s">
        <v>30</v>
      </c>
      <c r="E25" t="s">
        <v>31</v>
      </c>
      <c r="F25" s="2" t="s">
        <v>31</v>
      </c>
      <c r="G25" s="2" t="s">
        <v>19</v>
      </c>
      <c r="H25" s="2" t="str">
        <f>TEXT(Raw_Data_w_t_CatNames[[#This Row],[Date]],"mmm")</f>
        <v>Jan</v>
      </c>
    </row>
    <row r="26" spans="1:8" hidden="1">
      <c r="A26" s="1">
        <v>45718</v>
      </c>
      <c r="B26" s="2" t="s">
        <v>29</v>
      </c>
      <c r="C26">
        <v>-148.91</v>
      </c>
      <c r="D26" s="2" t="s">
        <v>30</v>
      </c>
      <c r="E26" t="s">
        <v>31</v>
      </c>
      <c r="F26" s="2" t="s">
        <v>31</v>
      </c>
      <c r="G26" s="2" t="s">
        <v>19</v>
      </c>
      <c r="H26" s="2" t="str">
        <f>TEXT(Raw_Data_w_t_CatNames[[#This Row],[Date]],"mmm")</f>
        <v>Mar</v>
      </c>
    </row>
    <row r="27" spans="1:8" hidden="1">
      <c r="A27" s="1">
        <v>45660</v>
      </c>
      <c r="B27" s="2" t="s">
        <v>49</v>
      </c>
      <c r="C27">
        <v>-156.32</v>
      </c>
      <c r="D27" s="2" t="s">
        <v>30</v>
      </c>
      <c r="E27" t="s">
        <v>50</v>
      </c>
      <c r="F27" s="2" t="s">
        <v>50</v>
      </c>
      <c r="G27" s="2" t="s">
        <v>14</v>
      </c>
      <c r="H27" s="2" t="str">
        <f>TEXT(Raw_Data_w_t_CatNames[[#This Row],[Date]],"mmm")</f>
        <v>Jan</v>
      </c>
    </row>
    <row r="28" spans="1:8" hidden="1">
      <c r="A28" s="1">
        <v>45703</v>
      </c>
      <c r="B28" s="2" t="s">
        <v>47</v>
      </c>
      <c r="C28">
        <v>1500</v>
      </c>
      <c r="D28" s="2" t="s">
        <v>48</v>
      </c>
      <c r="E28" t="s">
        <v>47</v>
      </c>
      <c r="F28" s="2" t="s">
        <v>47</v>
      </c>
      <c r="G28" s="2" t="s">
        <v>48</v>
      </c>
      <c r="H28" s="2" t="str">
        <f>TEXT(Raw_Data_w_t_CatNames[[#This Row],[Date]],"mmm")</f>
        <v>Feb</v>
      </c>
    </row>
    <row r="29" spans="1:8" hidden="1">
      <c r="A29" s="1">
        <v>45682</v>
      </c>
      <c r="B29" s="2" t="s">
        <v>49</v>
      </c>
      <c r="C29">
        <v>-127.05</v>
      </c>
      <c r="D29" s="2" t="s">
        <v>30</v>
      </c>
      <c r="E29" t="s">
        <v>50</v>
      </c>
      <c r="F29" s="2" t="s">
        <v>50</v>
      </c>
      <c r="G29" s="2" t="s">
        <v>14</v>
      </c>
      <c r="H29" s="2" t="str">
        <f>TEXT(Raw_Data_w_t_CatNames[[#This Row],[Date]],"mmm")</f>
        <v>Jan</v>
      </c>
    </row>
    <row r="30" spans="1:8" hidden="1">
      <c r="A30" s="1">
        <v>45660</v>
      </c>
      <c r="B30" s="2" t="s">
        <v>38</v>
      </c>
      <c r="C30">
        <v>-38.85</v>
      </c>
      <c r="D30" s="2" t="s">
        <v>30</v>
      </c>
      <c r="E30" t="s">
        <v>39</v>
      </c>
      <c r="F30" s="2" t="s">
        <v>39</v>
      </c>
      <c r="G30" s="2" t="s">
        <v>15</v>
      </c>
      <c r="H30" s="2" t="str">
        <f>TEXT(Raw_Data_w_t_CatNames[[#This Row],[Date]],"mmm")</f>
        <v>Jan</v>
      </c>
    </row>
    <row r="31" spans="1:8" hidden="1">
      <c r="A31" s="1">
        <v>45703</v>
      </c>
      <c r="B31" s="2" t="s">
        <v>51</v>
      </c>
      <c r="C31">
        <v>-82.09</v>
      </c>
      <c r="D31" s="2" t="s">
        <v>30</v>
      </c>
      <c r="E31" t="s">
        <v>52</v>
      </c>
      <c r="F31" s="2" t="s">
        <v>52</v>
      </c>
      <c r="G31" s="2" t="s">
        <v>19</v>
      </c>
      <c r="H31" s="2" t="str">
        <f>TEXT(Raw_Data_w_t_CatNames[[#This Row],[Date]],"mmm")</f>
        <v>Feb</v>
      </c>
    </row>
    <row r="32" spans="1:8" hidden="1">
      <c r="A32" s="1">
        <v>45703</v>
      </c>
      <c r="B32" s="2" t="s">
        <v>42</v>
      </c>
      <c r="C32">
        <v>-218.45</v>
      </c>
      <c r="D32" s="2" t="s">
        <v>30</v>
      </c>
      <c r="E32" t="s">
        <v>16</v>
      </c>
      <c r="F32" s="2" t="s">
        <v>16</v>
      </c>
      <c r="G32" s="2" t="s">
        <v>16</v>
      </c>
      <c r="H32" s="2" t="str">
        <f>TEXT(Raw_Data_w_t_CatNames[[#This Row],[Date]],"mmm")</f>
        <v>Feb</v>
      </c>
    </row>
    <row r="33" spans="1:8" hidden="1">
      <c r="A33" s="1">
        <v>45695</v>
      </c>
      <c r="B33" s="2" t="s">
        <v>51</v>
      </c>
      <c r="C33">
        <v>-188.22</v>
      </c>
      <c r="D33" s="2" t="s">
        <v>30</v>
      </c>
      <c r="E33" t="s">
        <v>52</v>
      </c>
      <c r="F33" s="2" t="s">
        <v>52</v>
      </c>
      <c r="G33" s="2" t="s">
        <v>19</v>
      </c>
      <c r="H33" s="2" t="str">
        <f>TEXT(Raw_Data_w_t_CatNames[[#This Row],[Date]],"mmm")</f>
        <v>Feb</v>
      </c>
    </row>
    <row r="34" spans="1:8" hidden="1">
      <c r="A34" s="1">
        <v>45689</v>
      </c>
      <c r="B34" s="2" t="s">
        <v>47</v>
      </c>
      <c r="C34">
        <v>1500</v>
      </c>
      <c r="D34" s="2" t="s">
        <v>48</v>
      </c>
      <c r="E34" t="s">
        <v>47</v>
      </c>
      <c r="F34" s="2" t="s">
        <v>47</v>
      </c>
      <c r="G34" s="2" t="s">
        <v>48</v>
      </c>
      <c r="H34" s="2" t="str">
        <f>TEXT(Raw_Data_w_t_CatNames[[#This Row],[Date]],"mmm")</f>
        <v>Feb</v>
      </c>
    </row>
    <row r="35" spans="1:8">
      <c r="A35" s="1">
        <v>45674</v>
      </c>
      <c r="B35" s="2" t="s">
        <v>47</v>
      </c>
      <c r="C35">
        <v>1800</v>
      </c>
      <c r="D35" s="2" t="s">
        <v>48</v>
      </c>
      <c r="E35" t="s">
        <v>47</v>
      </c>
      <c r="F35" s="2" t="s">
        <v>47</v>
      </c>
      <c r="G35" s="2" t="s">
        <v>48</v>
      </c>
      <c r="H35" s="2" t="str">
        <f>TEXT(Raw_Data_w_t_CatNames[[#This Row],[Date]],"mmm")</f>
        <v>Jan</v>
      </c>
    </row>
    <row r="36" spans="1:8" hidden="1">
      <c r="A36" s="1">
        <v>45702</v>
      </c>
      <c r="B36" s="2" t="s">
        <v>42</v>
      </c>
      <c r="C36">
        <v>-100.53</v>
      </c>
      <c r="D36" s="2" t="s">
        <v>30</v>
      </c>
      <c r="E36" t="s">
        <v>16</v>
      </c>
      <c r="F36" s="2" t="s">
        <v>16</v>
      </c>
      <c r="G36" s="2" t="s">
        <v>16</v>
      </c>
      <c r="H36" s="2" t="str">
        <f>TEXT(Raw_Data_w_t_CatNames[[#This Row],[Date]],"mmm")</f>
        <v>Feb</v>
      </c>
    </row>
    <row r="37" spans="1:8" hidden="1">
      <c r="A37" s="1">
        <v>45730</v>
      </c>
      <c r="B37" s="2" t="s">
        <v>51</v>
      </c>
      <c r="C37">
        <v>-182.96</v>
      </c>
      <c r="D37" s="2" t="s">
        <v>30</v>
      </c>
      <c r="E37" t="s">
        <v>52</v>
      </c>
      <c r="F37" s="2" t="s">
        <v>52</v>
      </c>
      <c r="G37" s="2" t="s">
        <v>19</v>
      </c>
      <c r="H37" s="2" t="str">
        <f>TEXT(Raw_Data_w_t_CatNames[[#This Row],[Date]],"mmm")</f>
        <v>Mar</v>
      </c>
    </row>
    <row r="38" spans="1:8" hidden="1">
      <c r="A38" s="1">
        <v>45693</v>
      </c>
      <c r="B38" s="2" t="s">
        <v>43</v>
      </c>
      <c r="C38">
        <v>-112.47</v>
      </c>
      <c r="D38" s="2" t="s">
        <v>30</v>
      </c>
      <c r="E38" t="s">
        <v>44</v>
      </c>
      <c r="F38" s="2" t="s">
        <v>44</v>
      </c>
      <c r="G38" s="2" t="s">
        <v>15</v>
      </c>
      <c r="H38" s="2" t="str">
        <f>TEXT(Raw_Data_w_t_CatNames[[#This Row],[Date]],"mmm")</f>
        <v>Feb</v>
      </c>
    </row>
    <row r="39" spans="1:8" hidden="1">
      <c r="A39" s="1">
        <v>45738</v>
      </c>
      <c r="B39" s="2" t="s">
        <v>34</v>
      </c>
      <c r="C39">
        <v>-32.43</v>
      </c>
      <c r="D39" s="2" t="s">
        <v>30</v>
      </c>
      <c r="E39" t="s">
        <v>35</v>
      </c>
      <c r="F39" s="2" t="s">
        <v>35</v>
      </c>
      <c r="G39" s="2" t="s">
        <v>19</v>
      </c>
      <c r="H39" s="2" t="str">
        <f>TEXT(Raw_Data_w_t_CatNames[[#This Row],[Date]],"mmm")</f>
        <v>Mar</v>
      </c>
    </row>
    <row r="40" spans="1:8" hidden="1">
      <c r="A40" s="1">
        <v>45711</v>
      </c>
      <c r="B40" s="2" t="s">
        <v>36</v>
      </c>
      <c r="C40">
        <v>-208.66</v>
      </c>
      <c r="D40" s="2" t="s">
        <v>30</v>
      </c>
      <c r="E40" t="s">
        <v>37</v>
      </c>
      <c r="F40" s="2" t="s">
        <v>37</v>
      </c>
      <c r="G40" s="2" t="s">
        <v>18</v>
      </c>
      <c r="H40" s="2" t="str">
        <f>TEXT(Raw_Data_w_t_CatNames[[#This Row],[Date]],"mmm")</f>
        <v>Feb</v>
      </c>
    </row>
    <row r="41" spans="1:8" hidden="1">
      <c r="A41" s="1">
        <v>45679</v>
      </c>
      <c r="B41" s="2" t="s">
        <v>29</v>
      </c>
      <c r="C41">
        <v>-146.4</v>
      </c>
      <c r="D41" s="2" t="s">
        <v>30</v>
      </c>
      <c r="E41" t="s">
        <v>31</v>
      </c>
      <c r="F41" s="2" t="s">
        <v>31</v>
      </c>
      <c r="G41" s="2" t="s">
        <v>19</v>
      </c>
      <c r="H41" s="2" t="str">
        <f>TEXT(Raw_Data_w_t_CatNames[[#This Row],[Date]],"mmm")</f>
        <v>Jan</v>
      </c>
    </row>
    <row r="42" spans="1:8" hidden="1">
      <c r="A42" s="1">
        <v>45716</v>
      </c>
      <c r="B42" s="2" t="s">
        <v>51</v>
      </c>
      <c r="C42">
        <v>-40.96</v>
      </c>
      <c r="D42" s="2" t="s">
        <v>30</v>
      </c>
      <c r="E42" t="s">
        <v>52</v>
      </c>
      <c r="F42" s="2" t="s">
        <v>52</v>
      </c>
      <c r="G42" s="2" t="s">
        <v>19</v>
      </c>
      <c r="H42" s="2" t="str">
        <f>TEXT(Raw_Data_w_t_CatNames[[#This Row],[Date]],"mmm")</f>
        <v>Feb</v>
      </c>
    </row>
    <row r="43" spans="1:8" hidden="1">
      <c r="A43" s="1">
        <v>45735</v>
      </c>
      <c r="B43" s="2" t="s">
        <v>34</v>
      </c>
      <c r="C43">
        <v>-93.74</v>
      </c>
      <c r="D43" s="2" t="s">
        <v>30</v>
      </c>
      <c r="E43" t="s">
        <v>35</v>
      </c>
      <c r="F43" s="2" t="s">
        <v>35</v>
      </c>
      <c r="G43" s="2" t="s">
        <v>19</v>
      </c>
      <c r="H43" s="2" t="str">
        <f>TEXT(Raw_Data_w_t_CatNames[[#This Row],[Date]],"mmm")</f>
        <v>Mar</v>
      </c>
    </row>
    <row r="44" spans="1:8" hidden="1">
      <c r="A44" s="1">
        <v>45661</v>
      </c>
      <c r="B44" s="2" t="s">
        <v>43</v>
      </c>
      <c r="C44">
        <v>-38.32</v>
      </c>
      <c r="D44" s="2" t="s">
        <v>30</v>
      </c>
      <c r="E44" t="s">
        <v>44</v>
      </c>
      <c r="F44" s="2" t="s">
        <v>44</v>
      </c>
      <c r="G44" s="2" t="s">
        <v>15</v>
      </c>
      <c r="H44" s="2" t="str">
        <f>TEXT(Raw_Data_w_t_CatNames[[#This Row],[Date]],"mmm")</f>
        <v>Jan</v>
      </c>
    </row>
    <row r="45" spans="1:8" hidden="1">
      <c r="A45" s="1">
        <v>45683</v>
      </c>
      <c r="B45" s="2" t="s">
        <v>49</v>
      </c>
      <c r="C45">
        <v>-96.33</v>
      </c>
      <c r="D45" s="2" t="s">
        <v>30</v>
      </c>
      <c r="E45" t="s">
        <v>50</v>
      </c>
      <c r="F45" s="2" t="s">
        <v>50</v>
      </c>
      <c r="G45" s="2" t="s">
        <v>14</v>
      </c>
      <c r="H45" s="2" t="str">
        <f>TEXT(Raw_Data_w_t_CatNames[[#This Row],[Date]],"mmm")</f>
        <v>Jan</v>
      </c>
    </row>
    <row r="46" spans="1:8" hidden="1">
      <c r="A46" s="1">
        <v>45664</v>
      </c>
      <c r="B46" s="2" t="s">
        <v>42</v>
      </c>
      <c r="C46">
        <v>-173.84</v>
      </c>
      <c r="D46" s="2" t="s">
        <v>30</v>
      </c>
      <c r="E46" t="s">
        <v>16</v>
      </c>
      <c r="F46" s="2" t="s">
        <v>16</v>
      </c>
      <c r="G46" s="2" t="s">
        <v>16</v>
      </c>
      <c r="H46" s="2" t="str">
        <f>TEXT(Raw_Data_w_t_CatNames[[#This Row],[Date]],"mmm")</f>
        <v>Jan</v>
      </c>
    </row>
    <row r="47" spans="1:8" hidden="1">
      <c r="A47" s="1">
        <v>45665</v>
      </c>
      <c r="B47" s="2" t="s">
        <v>40</v>
      </c>
      <c r="C47">
        <v>-92.01</v>
      </c>
      <c r="D47" s="2" t="s">
        <v>30</v>
      </c>
      <c r="E47" t="s">
        <v>41</v>
      </c>
      <c r="F47" s="2" t="s">
        <v>41</v>
      </c>
      <c r="G47" s="2" t="s">
        <v>14</v>
      </c>
      <c r="H47" s="2" t="str">
        <f>TEXT(Raw_Data_w_t_CatNames[[#This Row],[Date]],"mmm")</f>
        <v>Jan</v>
      </c>
    </row>
    <row r="48" spans="1:8" hidden="1">
      <c r="A48" s="1">
        <v>45681</v>
      </c>
      <c r="B48" s="2" t="s">
        <v>43</v>
      </c>
      <c r="C48">
        <v>-133.69</v>
      </c>
      <c r="D48" s="2" t="s">
        <v>30</v>
      </c>
      <c r="E48" t="s">
        <v>44</v>
      </c>
      <c r="F48" s="2" t="s">
        <v>44</v>
      </c>
      <c r="G48" s="2" t="s">
        <v>15</v>
      </c>
      <c r="H48" s="2" t="str">
        <f>TEXT(Raw_Data_w_t_CatNames[[#This Row],[Date]],"mmm")</f>
        <v>Jan</v>
      </c>
    </row>
    <row r="49" spans="1:8" hidden="1">
      <c r="A49" s="1">
        <v>45730</v>
      </c>
      <c r="B49" s="2" t="s">
        <v>43</v>
      </c>
      <c r="C49">
        <v>-75.290000000000006</v>
      </c>
      <c r="D49" s="2" t="s">
        <v>30</v>
      </c>
      <c r="E49" t="s">
        <v>44</v>
      </c>
      <c r="F49" s="2" t="s">
        <v>44</v>
      </c>
      <c r="G49" s="2" t="s">
        <v>15</v>
      </c>
      <c r="H49" s="2" t="str">
        <f>TEXT(Raw_Data_w_t_CatNames[[#This Row],[Date]],"mmm")</f>
        <v>Mar</v>
      </c>
    </row>
    <row r="50" spans="1:8" hidden="1">
      <c r="A50" s="1">
        <v>45675</v>
      </c>
      <c r="B50" s="2" t="s">
        <v>36</v>
      </c>
      <c r="C50">
        <v>-45.54</v>
      </c>
      <c r="D50" s="2" t="s">
        <v>30</v>
      </c>
      <c r="E50" t="s">
        <v>37</v>
      </c>
      <c r="F50" s="2" t="s">
        <v>37</v>
      </c>
      <c r="G50" s="2" t="s">
        <v>18</v>
      </c>
      <c r="H50" s="2" t="str">
        <f>TEXT(Raw_Data_w_t_CatNames[[#This Row],[Date]],"mmm")</f>
        <v>Jan</v>
      </c>
    </row>
    <row r="51" spans="1:8" hidden="1">
      <c r="A51" s="1">
        <v>45679</v>
      </c>
      <c r="B51" s="2" t="s">
        <v>29</v>
      </c>
      <c r="C51">
        <v>-80.27</v>
      </c>
      <c r="D51" s="2" t="s">
        <v>30</v>
      </c>
      <c r="E51" t="s">
        <v>31</v>
      </c>
      <c r="F51" s="2" t="s">
        <v>31</v>
      </c>
      <c r="G51" s="2" t="s">
        <v>19</v>
      </c>
      <c r="H51" s="2" t="str">
        <f>TEXT(Raw_Data_w_t_CatNames[[#This Row],[Date]],"mmm")</f>
        <v>Jan</v>
      </c>
    </row>
    <row r="52" spans="1:8" hidden="1">
      <c r="A52" s="1">
        <v>45721</v>
      </c>
      <c r="B52" s="2" t="s">
        <v>40</v>
      </c>
      <c r="C52">
        <v>-245.71</v>
      </c>
      <c r="D52" s="2" t="s">
        <v>30</v>
      </c>
      <c r="E52" t="s">
        <v>41</v>
      </c>
      <c r="F52" s="2" t="s">
        <v>41</v>
      </c>
      <c r="G52" s="2" t="s">
        <v>14</v>
      </c>
      <c r="H52" s="2" t="str">
        <f>TEXT(Raw_Data_w_t_CatNames[[#This Row],[Date]],"mmm")</f>
        <v>Mar</v>
      </c>
    </row>
    <row r="53" spans="1:8" hidden="1">
      <c r="A53" s="1">
        <v>45719</v>
      </c>
      <c r="B53" s="2" t="s">
        <v>34</v>
      </c>
      <c r="C53">
        <v>-183.46</v>
      </c>
      <c r="D53" s="2" t="s">
        <v>30</v>
      </c>
      <c r="E53" t="s">
        <v>35</v>
      </c>
      <c r="F53" s="2" t="s">
        <v>35</v>
      </c>
      <c r="G53" s="2" t="s">
        <v>19</v>
      </c>
      <c r="H53" s="2" t="str">
        <f>TEXT(Raw_Data_w_t_CatNames[[#This Row],[Date]],"mmm")</f>
        <v>Mar</v>
      </c>
    </row>
    <row r="54" spans="1:8" hidden="1">
      <c r="A54" s="1">
        <v>45688</v>
      </c>
      <c r="B54" s="2" t="s">
        <v>38</v>
      </c>
      <c r="C54">
        <v>-148.74</v>
      </c>
      <c r="D54" s="2" t="s">
        <v>30</v>
      </c>
      <c r="E54" t="s">
        <v>39</v>
      </c>
      <c r="F54" s="2" t="s">
        <v>39</v>
      </c>
      <c r="G54" s="2" t="s">
        <v>15</v>
      </c>
      <c r="H54" s="2" t="str">
        <f>TEXT(Raw_Data_w_t_CatNames[[#This Row],[Date]],"mmm")</f>
        <v>Jan</v>
      </c>
    </row>
    <row r="55" spans="1:8" hidden="1">
      <c r="A55" s="1">
        <v>45729</v>
      </c>
      <c r="B55" s="2" t="s">
        <v>47</v>
      </c>
      <c r="C55">
        <v>1500</v>
      </c>
      <c r="D55" s="2" t="s">
        <v>48</v>
      </c>
      <c r="E55" t="s">
        <v>47</v>
      </c>
      <c r="F55" s="2" t="s">
        <v>47</v>
      </c>
      <c r="G55" s="2" t="s">
        <v>48</v>
      </c>
      <c r="H55" s="2" t="str">
        <f>TEXT(Raw_Data_w_t_CatNames[[#This Row],[Date]],"mmm")</f>
        <v>Mar</v>
      </c>
    </row>
    <row r="56" spans="1:8" hidden="1">
      <c r="A56" s="1">
        <v>45727</v>
      </c>
      <c r="B56" s="2" t="s">
        <v>38</v>
      </c>
      <c r="C56">
        <v>-115.47</v>
      </c>
      <c r="D56" s="2" t="s">
        <v>30</v>
      </c>
      <c r="E56" t="s">
        <v>39</v>
      </c>
      <c r="F56" s="2" t="s">
        <v>39</v>
      </c>
      <c r="G56" s="2" t="s">
        <v>15</v>
      </c>
      <c r="H56" s="2" t="str">
        <f>TEXT(Raw_Data_w_t_CatNames[[#This Row],[Date]],"mmm")</f>
        <v>Mar</v>
      </c>
    </row>
    <row r="57" spans="1:8" hidden="1">
      <c r="A57" s="1">
        <v>45714</v>
      </c>
      <c r="B57" s="2" t="s">
        <v>43</v>
      </c>
      <c r="C57">
        <v>-183.63</v>
      </c>
      <c r="D57" s="2" t="s">
        <v>30</v>
      </c>
      <c r="E57" t="s">
        <v>44</v>
      </c>
      <c r="F57" s="2" t="s">
        <v>44</v>
      </c>
      <c r="G57" s="2" t="s">
        <v>15</v>
      </c>
      <c r="H57" s="2" t="str">
        <f>TEXT(Raw_Data_w_t_CatNames[[#This Row],[Date]],"mmm")</f>
        <v>Feb</v>
      </c>
    </row>
    <row r="58" spans="1:8" hidden="1">
      <c r="A58" s="1">
        <v>45725</v>
      </c>
      <c r="B58" s="2" t="s">
        <v>34</v>
      </c>
      <c r="C58">
        <v>-160.94999999999999</v>
      </c>
      <c r="D58" s="2" t="s">
        <v>30</v>
      </c>
      <c r="E58" t="s">
        <v>35</v>
      </c>
      <c r="F58" s="2" t="s">
        <v>35</v>
      </c>
      <c r="G58" s="2" t="s">
        <v>19</v>
      </c>
      <c r="H58" s="2" t="str">
        <f>TEXT(Raw_Data_w_t_CatNames[[#This Row],[Date]],"mmm")</f>
        <v>Mar</v>
      </c>
    </row>
    <row r="59" spans="1:8" hidden="1">
      <c r="A59" s="1">
        <v>45694</v>
      </c>
      <c r="B59" s="2" t="s">
        <v>47</v>
      </c>
      <c r="C59">
        <v>1500</v>
      </c>
      <c r="D59" s="2" t="s">
        <v>48</v>
      </c>
      <c r="E59" t="s">
        <v>47</v>
      </c>
      <c r="F59" s="2" t="s">
        <v>47</v>
      </c>
      <c r="G59" s="2" t="s">
        <v>48</v>
      </c>
      <c r="H59" s="2" t="str">
        <f>TEXT(Raw_Data_w_t_CatNames[[#This Row],[Date]],"mmm")</f>
        <v>Feb</v>
      </c>
    </row>
    <row r="60" spans="1:8" hidden="1">
      <c r="A60" s="1">
        <v>45661</v>
      </c>
      <c r="B60" s="2" t="s">
        <v>49</v>
      </c>
      <c r="C60">
        <v>-248.11</v>
      </c>
      <c r="D60" s="2" t="s">
        <v>30</v>
      </c>
      <c r="E60" t="s">
        <v>50</v>
      </c>
      <c r="F60" s="2" t="s">
        <v>50</v>
      </c>
      <c r="G60" s="2" t="s">
        <v>14</v>
      </c>
      <c r="H60" s="2" t="str">
        <f>TEXT(Raw_Data_w_t_CatNames[[#This Row],[Date]],"mmm")</f>
        <v>Jan</v>
      </c>
    </row>
    <row r="61" spans="1:8" hidden="1">
      <c r="A61" s="1">
        <v>45679</v>
      </c>
      <c r="B61" s="2" t="s">
        <v>51</v>
      </c>
      <c r="C61">
        <v>-227.6</v>
      </c>
      <c r="D61" s="2" t="s">
        <v>30</v>
      </c>
      <c r="E61" t="s">
        <v>52</v>
      </c>
      <c r="F61" s="2" t="s">
        <v>52</v>
      </c>
      <c r="G61" s="2" t="s">
        <v>19</v>
      </c>
      <c r="H61" s="2" t="str">
        <f>TEXT(Raw_Data_w_t_CatNames[[#This Row],[Date]],"mmm")</f>
        <v>Jan</v>
      </c>
    </row>
    <row r="62" spans="1:8" hidden="1">
      <c r="A62" s="1">
        <v>45708</v>
      </c>
      <c r="B62" s="2" t="s">
        <v>34</v>
      </c>
      <c r="C62">
        <v>-192.47</v>
      </c>
      <c r="D62" s="2" t="s">
        <v>30</v>
      </c>
      <c r="E62" t="s">
        <v>35</v>
      </c>
      <c r="F62" s="2" t="s">
        <v>35</v>
      </c>
      <c r="G62" s="2" t="s">
        <v>19</v>
      </c>
      <c r="H62" s="2" t="str">
        <f>TEXT(Raw_Data_w_t_CatNames[[#This Row],[Date]],"mmm")</f>
        <v>Feb</v>
      </c>
    </row>
    <row r="63" spans="1:8" hidden="1">
      <c r="A63" s="1">
        <v>45733</v>
      </c>
      <c r="B63" s="2" t="s">
        <v>49</v>
      </c>
      <c r="C63">
        <v>-80.94</v>
      </c>
      <c r="D63" s="2" t="s">
        <v>30</v>
      </c>
      <c r="E63" t="s">
        <v>50</v>
      </c>
      <c r="F63" s="2" t="s">
        <v>50</v>
      </c>
      <c r="G63" s="2" t="s">
        <v>14</v>
      </c>
      <c r="H63" s="2" t="str">
        <f>TEXT(Raw_Data_w_t_CatNames[[#This Row],[Date]],"mmm")</f>
        <v>Mar</v>
      </c>
    </row>
    <row r="64" spans="1:8" hidden="1">
      <c r="A64" s="1">
        <v>45741</v>
      </c>
      <c r="B64" s="2" t="s">
        <v>38</v>
      </c>
      <c r="C64">
        <v>-44.04</v>
      </c>
      <c r="D64" s="2" t="s">
        <v>30</v>
      </c>
      <c r="E64" t="s">
        <v>39</v>
      </c>
      <c r="F64" s="2" t="s">
        <v>39</v>
      </c>
      <c r="G64" s="2" t="s">
        <v>15</v>
      </c>
      <c r="H64" s="2" t="str">
        <f>TEXT(Raw_Data_w_t_CatNames[[#This Row],[Date]],"mmm")</f>
        <v>Mar</v>
      </c>
    </row>
    <row r="65" spans="1:8" hidden="1">
      <c r="A65" s="1">
        <v>45717</v>
      </c>
      <c r="B65" s="2" t="s">
        <v>42</v>
      </c>
      <c r="C65">
        <v>-121.37</v>
      </c>
      <c r="D65" s="2" t="s">
        <v>30</v>
      </c>
      <c r="E65" t="s">
        <v>16</v>
      </c>
      <c r="F65" s="2" t="s">
        <v>16</v>
      </c>
      <c r="G65" s="2" t="s">
        <v>16</v>
      </c>
      <c r="H65" s="2" t="str">
        <f>TEXT(Raw_Data_w_t_CatNames[[#This Row],[Date]],"mmm")</f>
        <v>Mar</v>
      </c>
    </row>
    <row r="66" spans="1:8" hidden="1">
      <c r="A66" s="1">
        <v>45729</v>
      </c>
      <c r="B66" s="2" t="s">
        <v>36</v>
      </c>
      <c r="C66">
        <v>-177.25</v>
      </c>
      <c r="D66" s="2" t="s">
        <v>30</v>
      </c>
      <c r="E66" t="s">
        <v>37</v>
      </c>
      <c r="F66" s="2" t="s">
        <v>37</v>
      </c>
      <c r="G66" s="2" t="s">
        <v>18</v>
      </c>
      <c r="H66" s="2" t="str">
        <f>TEXT(Raw_Data_w_t_CatNames[[#This Row],[Date]],"mmm")</f>
        <v>Mar</v>
      </c>
    </row>
    <row r="67" spans="1:8" hidden="1">
      <c r="A67" s="1">
        <v>45746</v>
      </c>
      <c r="B67" s="2" t="s">
        <v>51</v>
      </c>
      <c r="C67">
        <v>-179.68</v>
      </c>
      <c r="D67" s="2" t="s">
        <v>30</v>
      </c>
      <c r="E67" t="s">
        <v>52</v>
      </c>
      <c r="F67" s="2" t="s">
        <v>52</v>
      </c>
      <c r="G67" s="2" t="s">
        <v>19</v>
      </c>
      <c r="H67" s="2" t="str">
        <f>TEXT(Raw_Data_w_t_CatNames[[#This Row],[Date]],"mmm")</f>
        <v>Mar</v>
      </c>
    </row>
    <row r="68" spans="1:8" hidden="1">
      <c r="A68" s="1">
        <v>45692</v>
      </c>
      <c r="B68" s="2" t="s">
        <v>40</v>
      </c>
      <c r="C68">
        <v>-44</v>
      </c>
      <c r="D68" s="2" t="s">
        <v>30</v>
      </c>
      <c r="E68" t="s">
        <v>41</v>
      </c>
      <c r="F68" s="2" t="s">
        <v>41</v>
      </c>
      <c r="G68" s="2" t="s">
        <v>14</v>
      </c>
      <c r="H68" s="2" t="str">
        <f>TEXT(Raw_Data_w_t_CatNames[[#This Row],[Date]],"mmm")</f>
        <v>Feb</v>
      </c>
    </row>
    <row r="69" spans="1:8" hidden="1">
      <c r="A69" s="1">
        <v>45690</v>
      </c>
      <c r="B69" s="2" t="s">
        <v>29</v>
      </c>
      <c r="C69">
        <v>-214.34</v>
      </c>
      <c r="D69" s="2" t="s">
        <v>30</v>
      </c>
      <c r="E69" t="s">
        <v>31</v>
      </c>
      <c r="F69" s="2" t="s">
        <v>31</v>
      </c>
      <c r="G69" s="2" t="s">
        <v>19</v>
      </c>
      <c r="H69" s="2" t="str">
        <f>TEXT(Raw_Data_w_t_CatNames[[#This Row],[Date]],"mmm")</f>
        <v>Feb</v>
      </c>
    </row>
    <row r="70" spans="1:8" hidden="1">
      <c r="A70" s="1">
        <v>45697</v>
      </c>
      <c r="B70" s="2" t="s">
        <v>42</v>
      </c>
      <c r="C70">
        <v>-208.11</v>
      </c>
      <c r="D70" s="2" t="s">
        <v>30</v>
      </c>
      <c r="E70" t="s">
        <v>16</v>
      </c>
      <c r="F70" s="2" t="s">
        <v>16</v>
      </c>
      <c r="G70" s="2" t="s">
        <v>16</v>
      </c>
      <c r="H70" s="2" t="str">
        <f>TEXT(Raw_Data_w_t_CatNames[[#This Row],[Date]],"mmm")</f>
        <v>Feb</v>
      </c>
    </row>
    <row r="71" spans="1:8" hidden="1">
      <c r="A71" s="1">
        <v>45662</v>
      </c>
      <c r="B71" s="2" t="s">
        <v>29</v>
      </c>
      <c r="C71">
        <v>-122.04</v>
      </c>
      <c r="D71" s="2" t="s">
        <v>30</v>
      </c>
      <c r="E71" t="s">
        <v>31</v>
      </c>
      <c r="F71" s="2" t="s">
        <v>31</v>
      </c>
      <c r="G71" s="2" t="s">
        <v>19</v>
      </c>
      <c r="H71" s="2" t="str">
        <f>TEXT(Raw_Data_w_t_CatNames[[#This Row],[Date]],"mmm")</f>
        <v>Jan</v>
      </c>
    </row>
    <row r="72" spans="1:8" hidden="1">
      <c r="A72" s="1">
        <v>45717</v>
      </c>
      <c r="B72" s="2" t="s">
        <v>47</v>
      </c>
      <c r="C72">
        <v>1450</v>
      </c>
      <c r="D72" s="2" t="s">
        <v>48</v>
      </c>
      <c r="E72" t="s">
        <v>47</v>
      </c>
      <c r="F72" s="2" t="s">
        <v>47</v>
      </c>
      <c r="G72" s="2" t="s">
        <v>48</v>
      </c>
      <c r="H72" s="2" t="str">
        <f>TEXT(Raw_Data_w_t_CatNames[[#This Row],[Date]],"mmm")</f>
        <v>Mar</v>
      </c>
    </row>
    <row r="73" spans="1:8" hidden="1">
      <c r="A73" s="1">
        <v>45723</v>
      </c>
      <c r="B73" s="2" t="s">
        <v>47</v>
      </c>
      <c r="C73">
        <v>1500</v>
      </c>
      <c r="D73" s="2" t="s">
        <v>48</v>
      </c>
      <c r="E73" t="s">
        <v>47</v>
      </c>
      <c r="F73" s="2" t="s">
        <v>47</v>
      </c>
      <c r="G73" s="2" t="s">
        <v>48</v>
      </c>
      <c r="H73" s="2" t="str">
        <f>TEXT(Raw_Data_w_t_CatNames[[#This Row],[Date]],"mmm")</f>
        <v>Mar</v>
      </c>
    </row>
    <row r="74" spans="1:8" hidden="1">
      <c r="A74" s="1">
        <v>45664</v>
      </c>
      <c r="B74" s="2" t="s">
        <v>42</v>
      </c>
      <c r="C74">
        <v>-189.91</v>
      </c>
      <c r="D74" s="2" t="s">
        <v>30</v>
      </c>
      <c r="E74" t="s">
        <v>16</v>
      </c>
      <c r="F74" s="2" t="s">
        <v>16</v>
      </c>
      <c r="G74" s="2" t="s">
        <v>16</v>
      </c>
      <c r="H74" s="2" t="str">
        <f>TEXT(Raw_Data_w_t_CatNames[[#This Row],[Date]],"mmm")</f>
        <v>Jan</v>
      </c>
    </row>
    <row r="75" spans="1:8" hidden="1">
      <c r="A75" s="1">
        <v>45708</v>
      </c>
      <c r="B75" s="2" t="s">
        <v>32</v>
      </c>
      <c r="C75">
        <v>-210.48</v>
      </c>
      <c r="D75" s="2" t="s">
        <v>30</v>
      </c>
      <c r="E75" t="s">
        <v>33</v>
      </c>
      <c r="F75" s="2" t="s">
        <v>33</v>
      </c>
      <c r="G75" s="2" t="s">
        <v>15</v>
      </c>
      <c r="H75" s="2" t="str">
        <f>TEXT(Raw_Data_w_t_CatNames[[#This Row],[Date]],"mmm")</f>
        <v>Feb</v>
      </c>
    </row>
    <row r="76" spans="1:8" hidden="1">
      <c r="A76" s="1">
        <v>45678</v>
      </c>
      <c r="B76" s="2" t="s">
        <v>34</v>
      </c>
      <c r="C76">
        <v>-103.1</v>
      </c>
      <c r="D76" s="2" t="s">
        <v>30</v>
      </c>
      <c r="E76" t="s">
        <v>35</v>
      </c>
      <c r="F76" s="2" t="s">
        <v>35</v>
      </c>
      <c r="G76" s="2" t="s">
        <v>19</v>
      </c>
      <c r="H76" s="2" t="str">
        <f>TEXT(Raw_Data_w_t_CatNames[[#This Row],[Date]],"mmm")</f>
        <v>Jan</v>
      </c>
    </row>
    <row r="77" spans="1:8" hidden="1">
      <c r="A77" s="1">
        <v>45723</v>
      </c>
      <c r="B77" s="2" t="s">
        <v>38</v>
      </c>
      <c r="C77">
        <v>-113.54</v>
      </c>
      <c r="D77" s="2" t="s">
        <v>30</v>
      </c>
      <c r="E77" t="s">
        <v>39</v>
      </c>
      <c r="F77" s="2" t="s">
        <v>39</v>
      </c>
      <c r="G77" s="2" t="s">
        <v>15</v>
      </c>
      <c r="H77" s="2" t="str">
        <f>TEXT(Raw_Data_w_t_CatNames[[#This Row],[Date]],"mmm")</f>
        <v>Mar</v>
      </c>
    </row>
    <row r="78" spans="1:8" hidden="1">
      <c r="A78" s="1">
        <v>45695</v>
      </c>
      <c r="B78" s="2" t="s">
        <v>42</v>
      </c>
      <c r="C78">
        <v>-138.35</v>
      </c>
      <c r="D78" s="2" t="s">
        <v>30</v>
      </c>
      <c r="E78" t="s">
        <v>16</v>
      </c>
      <c r="F78" s="2" t="s">
        <v>16</v>
      </c>
      <c r="G78" s="2" t="s">
        <v>16</v>
      </c>
      <c r="H78" s="2" t="str">
        <f>TEXT(Raw_Data_w_t_CatNames[[#This Row],[Date]],"mmm")</f>
        <v>Feb</v>
      </c>
    </row>
    <row r="79" spans="1:8" hidden="1">
      <c r="A79" s="1">
        <v>45659</v>
      </c>
      <c r="B79" s="2" t="s">
        <v>42</v>
      </c>
      <c r="C79">
        <v>-171.17</v>
      </c>
      <c r="D79" s="2" t="s">
        <v>30</v>
      </c>
      <c r="E79" t="s">
        <v>16</v>
      </c>
      <c r="F79" s="2" t="s">
        <v>16</v>
      </c>
      <c r="G79" s="2" t="s">
        <v>16</v>
      </c>
      <c r="H79" s="2" t="str">
        <f>TEXT(Raw_Data_w_t_CatNames[[#This Row],[Date]],"mmm")</f>
        <v>Jan</v>
      </c>
    </row>
    <row r="80" spans="1:8" hidden="1">
      <c r="A80" s="1">
        <v>45730</v>
      </c>
      <c r="B80" s="2" t="s">
        <v>47</v>
      </c>
      <c r="C80">
        <v>1900</v>
      </c>
      <c r="D80" s="2" t="s">
        <v>48</v>
      </c>
      <c r="E80" t="s">
        <v>47</v>
      </c>
      <c r="F80" s="2" t="s">
        <v>47</v>
      </c>
      <c r="G80" s="2" t="s">
        <v>48</v>
      </c>
      <c r="H80" s="2" t="str">
        <f>TEXT(Raw_Data_w_t_CatNames[[#This Row],[Date]],"mmm")</f>
        <v>Mar</v>
      </c>
    </row>
    <row r="81" spans="1:8" hidden="1">
      <c r="A81" s="1">
        <v>45720</v>
      </c>
      <c r="B81" s="2" t="s">
        <v>36</v>
      </c>
      <c r="C81">
        <v>-190.92</v>
      </c>
      <c r="D81" s="2" t="s">
        <v>30</v>
      </c>
      <c r="E81" t="s">
        <v>37</v>
      </c>
      <c r="F81" s="2" t="s">
        <v>37</v>
      </c>
      <c r="G81" s="2" t="s">
        <v>18</v>
      </c>
      <c r="H81" s="2" t="str">
        <f>TEXT(Raw_Data_w_t_CatNames[[#This Row],[Date]],"mmm")</f>
        <v>Mar</v>
      </c>
    </row>
    <row r="82" spans="1:8" hidden="1">
      <c r="A82" s="1">
        <v>45691</v>
      </c>
      <c r="B82" s="2" t="s">
        <v>43</v>
      </c>
      <c r="C82">
        <v>-203.52</v>
      </c>
      <c r="D82" s="2" t="s">
        <v>30</v>
      </c>
      <c r="E82" t="s">
        <v>44</v>
      </c>
      <c r="F82" s="2" t="s">
        <v>44</v>
      </c>
      <c r="G82" s="2" t="s">
        <v>15</v>
      </c>
      <c r="H82" s="2" t="str">
        <f>TEXT(Raw_Data_w_t_CatNames[[#This Row],[Date]],"mmm")</f>
        <v>Feb</v>
      </c>
    </row>
    <row r="83" spans="1:8" hidden="1">
      <c r="A83" s="1">
        <v>45673</v>
      </c>
      <c r="B83" s="2" t="s">
        <v>29</v>
      </c>
      <c r="C83">
        <v>-36.630000000000003</v>
      </c>
      <c r="D83" s="2" t="s">
        <v>30</v>
      </c>
      <c r="E83" t="s">
        <v>31</v>
      </c>
      <c r="F83" s="2" t="s">
        <v>31</v>
      </c>
      <c r="G83" s="2" t="s">
        <v>19</v>
      </c>
      <c r="H83" s="2" t="str">
        <f>TEXT(Raw_Data_w_t_CatNames[[#This Row],[Date]],"mmm")</f>
        <v>Jan</v>
      </c>
    </row>
    <row r="84" spans="1:8" hidden="1">
      <c r="A84" s="1">
        <v>45665</v>
      </c>
      <c r="B84" s="2" t="s">
        <v>32</v>
      </c>
      <c r="C84">
        <v>-74.09</v>
      </c>
      <c r="D84" s="2" t="s">
        <v>30</v>
      </c>
      <c r="E84" t="s">
        <v>33</v>
      </c>
      <c r="F84" s="2" t="s">
        <v>33</v>
      </c>
      <c r="G84" s="2" t="s">
        <v>15</v>
      </c>
      <c r="H84" s="2" t="str">
        <f>TEXT(Raw_Data_w_t_CatNames[[#This Row],[Date]],"mmm")</f>
        <v>Jan</v>
      </c>
    </row>
    <row r="85" spans="1:8" hidden="1">
      <c r="A85" s="1">
        <v>45698</v>
      </c>
      <c r="B85" s="2" t="s">
        <v>47</v>
      </c>
      <c r="C85">
        <v>1500</v>
      </c>
      <c r="D85" s="2" t="s">
        <v>48</v>
      </c>
      <c r="E85" t="s">
        <v>47</v>
      </c>
      <c r="F85" s="2" t="s">
        <v>47</v>
      </c>
      <c r="G85" s="2" t="s">
        <v>48</v>
      </c>
      <c r="H85" s="2" t="str">
        <f>TEXT(Raw_Data_w_t_CatNames[[#This Row],[Date]],"mmm")</f>
        <v>Feb</v>
      </c>
    </row>
    <row r="86" spans="1:8" hidden="1">
      <c r="A86" s="1">
        <v>45718</v>
      </c>
      <c r="B86" s="2" t="s">
        <v>51</v>
      </c>
      <c r="C86">
        <v>-238.85</v>
      </c>
      <c r="D86" s="2" t="s">
        <v>30</v>
      </c>
      <c r="E86" t="s">
        <v>52</v>
      </c>
      <c r="F86" s="2" t="s">
        <v>52</v>
      </c>
      <c r="G86" s="2" t="s">
        <v>19</v>
      </c>
      <c r="H86" s="2" t="str">
        <f>TEXT(Raw_Data_w_t_CatNames[[#This Row],[Date]],"mmm")</f>
        <v>Mar</v>
      </c>
    </row>
    <row r="87" spans="1:8" hidden="1">
      <c r="A87" s="1">
        <v>45702</v>
      </c>
      <c r="B87" s="2" t="s">
        <v>32</v>
      </c>
      <c r="C87">
        <v>-59.15</v>
      </c>
      <c r="D87" s="2" t="s">
        <v>30</v>
      </c>
      <c r="E87" t="s">
        <v>33</v>
      </c>
      <c r="F87" s="2" t="s">
        <v>33</v>
      </c>
      <c r="G87" s="2" t="s">
        <v>15</v>
      </c>
      <c r="H87" s="2" t="str">
        <f>TEXT(Raw_Data_w_t_CatNames[[#This Row],[Date]],"mmm")</f>
        <v>Feb</v>
      </c>
    </row>
    <row r="88" spans="1:8" hidden="1">
      <c r="A88" s="1">
        <v>45662</v>
      </c>
      <c r="B88" s="2" t="s">
        <v>34</v>
      </c>
      <c r="C88">
        <v>-78.59</v>
      </c>
      <c r="D88" s="2" t="s">
        <v>30</v>
      </c>
      <c r="E88" t="s">
        <v>35</v>
      </c>
      <c r="F88" s="2" t="s">
        <v>35</v>
      </c>
      <c r="G88" s="2" t="s">
        <v>19</v>
      </c>
      <c r="H88" s="2" t="str">
        <f>TEXT(Raw_Data_w_t_CatNames[[#This Row],[Date]],"mmm")</f>
        <v>Jan</v>
      </c>
    </row>
    <row r="89" spans="1:8" hidden="1">
      <c r="A89" s="1">
        <v>45683</v>
      </c>
      <c r="B89" s="2" t="s">
        <v>40</v>
      </c>
      <c r="C89">
        <v>-240.69</v>
      </c>
      <c r="D89" s="2" t="s">
        <v>30</v>
      </c>
      <c r="E89" t="s">
        <v>41</v>
      </c>
      <c r="F89" s="2" t="s">
        <v>41</v>
      </c>
      <c r="G89" s="2" t="s">
        <v>14</v>
      </c>
      <c r="H89" s="2" t="str">
        <f>TEXT(Raw_Data_w_t_CatNames[[#This Row],[Date]],"mmm")</f>
        <v>Jan</v>
      </c>
    </row>
    <row r="90" spans="1:8" hidden="1">
      <c r="A90" s="1">
        <v>45722</v>
      </c>
      <c r="B90" s="2" t="s">
        <v>43</v>
      </c>
      <c r="C90">
        <v>-25.88</v>
      </c>
      <c r="D90" s="2" t="s">
        <v>30</v>
      </c>
      <c r="E90" t="s">
        <v>44</v>
      </c>
      <c r="F90" s="2" t="s">
        <v>44</v>
      </c>
      <c r="G90" s="2" t="s">
        <v>15</v>
      </c>
      <c r="H90" s="2" t="str">
        <f>TEXT(Raw_Data_w_t_CatNames[[#This Row],[Date]],"mmm")</f>
        <v>Mar</v>
      </c>
    </row>
    <row r="91" spans="1:8" hidden="1">
      <c r="A91" s="1">
        <v>45724</v>
      </c>
      <c r="B91" s="2" t="s">
        <v>38</v>
      </c>
      <c r="C91">
        <v>-121.55</v>
      </c>
      <c r="D91" s="2" t="s">
        <v>30</v>
      </c>
      <c r="E91" t="s">
        <v>39</v>
      </c>
      <c r="F91" s="2" t="s">
        <v>39</v>
      </c>
      <c r="G91" s="2" t="s">
        <v>15</v>
      </c>
      <c r="H91" s="2" t="str">
        <f>TEXT(Raw_Data_w_t_CatNames[[#This Row],[Date]],"mmm")</f>
        <v>Mar</v>
      </c>
    </row>
    <row r="92" spans="1:8" hidden="1">
      <c r="A92" s="1">
        <v>45719</v>
      </c>
      <c r="B92" s="2" t="s">
        <v>29</v>
      </c>
      <c r="C92">
        <v>-188.26</v>
      </c>
      <c r="D92" s="2" t="s">
        <v>30</v>
      </c>
      <c r="E92" t="s">
        <v>31</v>
      </c>
      <c r="F92" s="2" t="s">
        <v>31</v>
      </c>
      <c r="G92" s="2" t="s">
        <v>19</v>
      </c>
      <c r="H92" s="2" t="str">
        <f>TEXT(Raw_Data_w_t_CatNames[[#This Row],[Date]],"mmm")</f>
        <v>Mar</v>
      </c>
    </row>
    <row r="93" spans="1:8" hidden="1">
      <c r="A93" s="1">
        <v>45708</v>
      </c>
      <c r="B93" s="2" t="s">
        <v>47</v>
      </c>
      <c r="C93">
        <v>1500</v>
      </c>
      <c r="D93" s="2" t="s">
        <v>48</v>
      </c>
      <c r="E93" t="s">
        <v>47</v>
      </c>
      <c r="F93" s="2" t="s">
        <v>47</v>
      </c>
      <c r="G93" s="2" t="s">
        <v>48</v>
      </c>
      <c r="H93" s="2" t="str">
        <f>TEXT(Raw_Data_w_t_CatNames[[#This Row],[Date]],"mmm")</f>
        <v>Feb</v>
      </c>
    </row>
    <row r="94" spans="1:8" hidden="1">
      <c r="A94" s="1">
        <v>45706</v>
      </c>
      <c r="B94" s="2" t="s">
        <v>42</v>
      </c>
      <c r="C94">
        <v>-152.02000000000001</v>
      </c>
      <c r="D94" s="2" t="s">
        <v>30</v>
      </c>
      <c r="E94" t="s">
        <v>16</v>
      </c>
      <c r="F94" s="2" t="s">
        <v>16</v>
      </c>
      <c r="G94" s="2" t="s">
        <v>16</v>
      </c>
      <c r="H94" s="2" t="str">
        <f>TEXT(Raw_Data_w_t_CatNames[[#This Row],[Date]],"mmm")</f>
        <v>Feb</v>
      </c>
    </row>
    <row r="95" spans="1:8" hidden="1">
      <c r="A95" s="1">
        <v>45699</v>
      </c>
      <c r="B95" s="2" t="s">
        <v>42</v>
      </c>
      <c r="C95">
        <v>-164.77</v>
      </c>
      <c r="D95" s="2" t="s">
        <v>30</v>
      </c>
      <c r="E95" t="s">
        <v>16</v>
      </c>
      <c r="F95" s="2" t="s">
        <v>16</v>
      </c>
      <c r="G95" s="2" t="s">
        <v>16</v>
      </c>
      <c r="H95" s="2" t="str">
        <f>TEXT(Raw_Data_w_t_CatNames[[#This Row],[Date]],"mmm")</f>
        <v>Feb</v>
      </c>
    </row>
    <row r="96" spans="1:8" hidden="1">
      <c r="A96" s="1">
        <v>45659</v>
      </c>
      <c r="B96" s="2" t="s">
        <v>51</v>
      </c>
      <c r="C96">
        <v>-37.020000000000003</v>
      </c>
      <c r="D96" s="2" t="s">
        <v>30</v>
      </c>
      <c r="E96" t="s">
        <v>52</v>
      </c>
      <c r="F96" s="2" t="s">
        <v>52</v>
      </c>
      <c r="G96" s="2" t="s">
        <v>19</v>
      </c>
      <c r="H96" s="2" t="str">
        <f>TEXT(Raw_Data_w_t_CatNames[[#This Row],[Date]],"mmm")</f>
        <v>Jan</v>
      </c>
    </row>
    <row r="97" spans="1:8" hidden="1">
      <c r="A97" s="1">
        <v>45737</v>
      </c>
      <c r="B97" s="2" t="s">
        <v>32</v>
      </c>
      <c r="C97">
        <v>-39.17</v>
      </c>
      <c r="D97" s="2" t="s">
        <v>30</v>
      </c>
      <c r="E97" t="s">
        <v>33</v>
      </c>
      <c r="F97" s="2" t="s">
        <v>33</v>
      </c>
      <c r="G97" s="2" t="s">
        <v>15</v>
      </c>
      <c r="H97" s="2" t="str">
        <f>TEXT(Raw_Data_w_t_CatNames[[#This Row],[Date]],"mmm")</f>
        <v>Mar</v>
      </c>
    </row>
    <row r="98" spans="1:8" hidden="1">
      <c r="A98" s="1">
        <v>45664</v>
      </c>
      <c r="B98" s="2" t="s">
        <v>45</v>
      </c>
      <c r="C98">
        <v>-103.55</v>
      </c>
      <c r="D98" s="2" t="s">
        <v>30</v>
      </c>
      <c r="E98" t="s">
        <v>46</v>
      </c>
      <c r="F98" s="2" t="s">
        <v>46</v>
      </c>
      <c r="G98" s="2" t="s">
        <v>18</v>
      </c>
      <c r="H98" s="2" t="str">
        <f>TEXT(Raw_Data_w_t_CatNames[[#This Row],[Date]],"mmm")</f>
        <v>Jan</v>
      </c>
    </row>
    <row r="99" spans="1:8">
      <c r="A99" s="1">
        <v>45678</v>
      </c>
      <c r="B99" s="2" t="s">
        <v>47</v>
      </c>
      <c r="C99">
        <v>1500</v>
      </c>
      <c r="D99" s="2" t="s">
        <v>48</v>
      </c>
      <c r="E99" t="s">
        <v>47</v>
      </c>
      <c r="F99" s="2" t="s">
        <v>47</v>
      </c>
      <c r="G99" s="2" t="s">
        <v>48</v>
      </c>
      <c r="H99" s="2" t="str">
        <f>TEXT(Raw_Data_w_t_CatNames[[#This Row],[Date]],"mmm")</f>
        <v>Jan</v>
      </c>
    </row>
    <row r="100" spans="1:8">
      <c r="A100" s="1">
        <v>45676</v>
      </c>
      <c r="B100" s="2" t="s">
        <v>47</v>
      </c>
      <c r="C100">
        <v>1500</v>
      </c>
      <c r="D100" s="2" t="s">
        <v>48</v>
      </c>
      <c r="E100" t="s">
        <v>47</v>
      </c>
      <c r="F100" s="2" t="s">
        <v>47</v>
      </c>
      <c r="G100" s="2" t="s">
        <v>48</v>
      </c>
      <c r="H100" s="2" t="str">
        <f>TEXT(Raw_Data_w_t_CatNames[[#This Row],[Date]],"mmm")</f>
        <v>Jan</v>
      </c>
    </row>
    <row r="101" spans="1:8" hidden="1">
      <c r="A101" s="1">
        <v>45677</v>
      </c>
      <c r="B101" s="2" t="s">
        <v>38</v>
      </c>
      <c r="C101">
        <v>-204.76</v>
      </c>
      <c r="D101" s="2" t="s">
        <v>30</v>
      </c>
      <c r="E101" t="s">
        <v>39</v>
      </c>
      <c r="F101" s="2" t="s">
        <v>39</v>
      </c>
      <c r="G101" s="2" t="s">
        <v>15</v>
      </c>
      <c r="H101" s="2" t="str">
        <f>TEXT(Raw_Data_w_t_CatNames[[#This Row],[Date]],"mmm")</f>
        <v>Jan</v>
      </c>
    </row>
    <row r="102" spans="1:8" hidden="1">
      <c r="A102" s="1">
        <v>45732</v>
      </c>
      <c r="B102" s="2" t="s">
        <v>34</v>
      </c>
      <c r="C102">
        <v>-209.85</v>
      </c>
      <c r="D102" s="2" t="s">
        <v>30</v>
      </c>
      <c r="E102" t="s">
        <v>35</v>
      </c>
      <c r="F102" s="2" t="s">
        <v>35</v>
      </c>
      <c r="G102" s="2" t="s">
        <v>19</v>
      </c>
      <c r="H102" s="2" t="str">
        <f>TEXT(Raw_Data_w_t_CatNames[[#This Row],[Date]],"mmm")</f>
        <v>Mar</v>
      </c>
    </row>
    <row r="103" spans="1:8" hidden="1">
      <c r="A103" s="1">
        <v>45714</v>
      </c>
      <c r="B103" s="2" t="s">
        <v>43</v>
      </c>
      <c r="C103">
        <v>-186.7</v>
      </c>
      <c r="D103" s="2" t="s">
        <v>30</v>
      </c>
      <c r="E103" t="s">
        <v>44</v>
      </c>
      <c r="F103" s="2" t="s">
        <v>44</v>
      </c>
      <c r="G103" s="2" t="s">
        <v>15</v>
      </c>
      <c r="H103" s="2" t="str">
        <f>TEXT(Raw_Data_w_t_CatNames[[#This Row],[Date]],"mmm")</f>
        <v>Feb</v>
      </c>
    </row>
    <row r="104" spans="1:8" hidden="1">
      <c r="A104" s="1">
        <v>45703</v>
      </c>
      <c r="B104" s="2" t="s">
        <v>32</v>
      </c>
      <c r="C104">
        <v>-182.1</v>
      </c>
      <c r="D104" s="2" t="s">
        <v>30</v>
      </c>
      <c r="E104" t="s">
        <v>33</v>
      </c>
      <c r="F104" s="2" t="s">
        <v>33</v>
      </c>
      <c r="G104" s="2" t="s">
        <v>15</v>
      </c>
      <c r="H104" s="2" t="str">
        <f>TEXT(Raw_Data_w_t_CatNames[[#This Row],[Date]],"mmm")</f>
        <v>Feb</v>
      </c>
    </row>
    <row r="105" spans="1:8" hidden="1">
      <c r="A105" s="1">
        <v>45704</v>
      </c>
      <c r="B105" s="2" t="s">
        <v>36</v>
      </c>
      <c r="C105">
        <v>-64.83</v>
      </c>
      <c r="D105" s="2" t="s">
        <v>30</v>
      </c>
      <c r="E105" t="s">
        <v>37</v>
      </c>
      <c r="F105" s="2" t="s">
        <v>37</v>
      </c>
      <c r="G105" s="2" t="s">
        <v>18</v>
      </c>
      <c r="H105" s="2" t="str">
        <f>TEXT(Raw_Data_w_t_CatNames[[#This Row],[Date]],"mmm")</f>
        <v>Feb</v>
      </c>
    </row>
    <row r="106" spans="1:8" hidden="1">
      <c r="A106" s="1">
        <v>45706</v>
      </c>
      <c r="B106" s="2" t="s">
        <v>34</v>
      </c>
      <c r="C106">
        <v>-142.85</v>
      </c>
      <c r="D106" s="2" t="s">
        <v>30</v>
      </c>
      <c r="E106" t="s">
        <v>35</v>
      </c>
      <c r="F106" s="2" t="s">
        <v>35</v>
      </c>
      <c r="G106" s="2" t="s">
        <v>19</v>
      </c>
      <c r="H106" s="2" t="str">
        <f>TEXT(Raw_Data_w_t_CatNames[[#This Row],[Date]],"mmm")</f>
        <v>Feb</v>
      </c>
    </row>
    <row r="107" spans="1:8" hidden="1">
      <c r="A107" s="1">
        <v>45727</v>
      </c>
      <c r="B107" s="2" t="s">
        <v>32</v>
      </c>
      <c r="C107">
        <v>-147.77000000000001</v>
      </c>
      <c r="D107" s="2" t="s">
        <v>30</v>
      </c>
      <c r="E107" t="s">
        <v>33</v>
      </c>
      <c r="F107" s="2" t="s">
        <v>33</v>
      </c>
      <c r="G107" s="2" t="s">
        <v>15</v>
      </c>
      <c r="H107" s="2" t="str">
        <f>TEXT(Raw_Data_w_t_CatNames[[#This Row],[Date]],"mmm")</f>
        <v>Mar</v>
      </c>
    </row>
    <row r="108" spans="1:8" hidden="1">
      <c r="A108" s="1">
        <v>45677</v>
      </c>
      <c r="B108" s="2" t="s">
        <v>49</v>
      </c>
      <c r="C108">
        <v>-163.81</v>
      </c>
      <c r="D108" s="2" t="s">
        <v>30</v>
      </c>
      <c r="E108" t="s">
        <v>50</v>
      </c>
      <c r="F108" s="2" t="s">
        <v>50</v>
      </c>
      <c r="G108" s="2" t="s">
        <v>14</v>
      </c>
      <c r="H108" s="2" t="str">
        <f>TEXT(Raw_Data_w_t_CatNames[[#This Row],[Date]],"mmm")</f>
        <v>Jan</v>
      </c>
    </row>
    <row r="109" spans="1:8" hidden="1">
      <c r="A109" s="1">
        <v>45659</v>
      </c>
      <c r="B109" s="2" t="s">
        <v>51</v>
      </c>
      <c r="C109">
        <v>-156.13999999999999</v>
      </c>
      <c r="D109" s="2" t="s">
        <v>30</v>
      </c>
      <c r="E109" t="s">
        <v>52</v>
      </c>
      <c r="F109" s="2" t="s">
        <v>52</v>
      </c>
      <c r="G109" s="2" t="s">
        <v>19</v>
      </c>
      <c r="H109" s="2" t="str">
        <f>TEXT(Raw_Data_w_t_CatNames[[#This Row],[Date]],"mmm")</f>
        <v>Jan</v>
      </c>
    </row>
    <row r="110" spans="1:8" hidden="1">
      <c r="A110" s="1">
        <v>45715</v>
      </c>
      <c r="B110" s="2" t="s">
        <v>43</v>
      </c>
      <c r="C110">
        <v>-218.31</v>
      </c>
      <c r="D110" s="2" t="s">
        <v>30</v>
      </c>
      <c r="E110" t="s">
        <v>44</v>
      </c>
      <c r="F110" s="2" t="s">
        <v>44</v>
      </c>
      <c r="G110" s="2" t="s">
        <v>15</v>
      </c>
      <c r="H110" s="2" t="str">
        <f>TEXT(Raw_Data_w_t_CatNames[[#This Row],[Date]],"mmm")</f>
        <v>Feb</v>
      </c>
    </row>
    <row r="111" spans="1:8" hidden="1">
      <c r="A111" s="1">
        <v>45737</v>
      </c>
      <c r="B111" s="2" t="s">
        <v>45</v>
      </c>
      <c r="C111">
        <v>-151.83000000000001</v>
      </c>
      <c r="D111" s="2" t="s">
        <v>30</v>
      </c>
      <c r="E111" t="s">
        <v>46</v>
      </c>
      <c r="F111" s="2" t="s">
        <v>46</v>
      </c>
      <c r="G111" s="2" t="s">
        <v>18</v>
      </c>
      <c r="H111" s="2" t="str">
        <f>TEXT(Raw_Data_w_t_CatNames[[#This Row],[Date]],"mmm")</f>
        <v>Mar</v>
      </c>
    </row>
    <row r="112" spans="1:8" hidden="1">
      <c r="A112" s="1">
        <v>45688</v>
      </c>
      <c r="B112" s="2" t="s">
        <v>29</v>
      </c>
      <c r="C112">
        <v>-23.91</v>
      </c>
      <c r="D112" s="2" t="s">
        <v>30</v>
      </c>
      <c r="E112" t="s">
        <v>31</v>
      </c>
      <c r="F112" s="2" t="s">
        <v>31</v>
      </c>
      <c r="G112" s="2" t="s">
        <v>19</v>
      </c>
      <c r="H112" s="2" t="str">
        <f>TEXT(Raw_Data_w_t_CatNames[[#This Row],[Date]],"mmm")</f>
        <v>Jan</v>
      </c>
    </row>
    <row r="113" spans="1:8" hidden="1">
      <c r="A113" s="1">
        <v>45666</v>
      </c>
      <c r="B113" s="2" t="s">
        <v>38</v>
      </c>
      <c r="C113">
        <v>-246.93</v>
      </c>
      <c r="D113" s="2" t="s">
        <v>30</v>
      </c>
      <c r="E113" t="s">
        <v>39</v>
      </c>
      <c r="F113" s="2" t="s">
        <v>39</v>
      </c>
      <c r="G113" s="2" t="s">
        <v>15</v>
      </c>
      <c r="H113" s="2" t="str">
        <f>TEXT(Raw_Data_w_t_CatNames[[#This Row],[Date]],"mmm")</f>
        <v>Jan</v>
      </c>
    </row>
    <row r="114" spans="1:8" hidden="1">
      <c r="A114" s="1">
        <v>45702</v>
      </c>
      <c r="B114" s="2" t="s">
        <v>34</v>
      </c>
      <c r="C114">
        <v>-242.15</v>
      </c>
      <c r="D114" s="2" t="s">
        <v>30</v>
      </c>
      <c r="E114" t="s">
        <v>35</v>
      </c>
      <c r="F114" s="2" t="s">
        <v>35</v>
      </c>
      <c r="G114" s="2" t="s">
        <v>19</v>
      </c>
      <c r="H114" s="2" t="str">
        <f>TEXT(Raw_Data_w_t_CatNames[[#This Row],[Date]],"mmm")</f>
        <v>Feb</v>
      </c>
    </row>
    <row r="115" spans="1:8" hidden="1">
      <c r="A115" s="1">
        <v>45714</v>
      </c>
      <c r="B115" s="2" t="s">
        <v>43</v>
      </c>
      <c r="C115">
        <v>-108.85</v>
      </c>
      <c r="D115" s="2" t="s">
        <v>30</v>
      </c>
      <c r="E115" t="s">
        <v>44</v>
      </c>
      <c r="F115" s="2" t="s">
        <v>44</v>
      </c>
      <c r="G115" s="2" t="s">
        <v>15</v>
      </c>
      <c r="H115" s="2" t="str">
        <f>TEXT(Raw_Data_w_t_CatNames[[#This Row],[Date]],"mmm")</f>
        <v>Feb</v>
      </c>
    </row>
    <row r="116" spans="1:8" hidden="1">
      <c r="A116" s="1">
        <v>45667</v>
      </c>
      <c r="B116" s="2" t="s">
        <v>38</v>
      </c>
      <c r="C116">
        <v>-148</v>
      </c>
      <c r="D116" s="2" t="s">
        <v>30</v>
      </c>
      <c r="E116" t="s">
        <v>39</v>
      </c>
      <c r="F116" s="2" t="s">
        <v>39</v>
      </c>
      <c r="G116" s="2" t="s">
        <v>15</v>
      </c>
      <c r="H116" s="2" t="str">
        <f>TEXT(Raw_Data_w_t_CatNames[[#This Row],[Date]],"mmm")</f>
        <v>Jan</v>
      </c>
    </row>
    <row r="117" spans="1:8" hidden="1">
      <c r="A117" s="1">
        <v>45665</v>
      </c>
      <c r="B117" s="2" t="s">
        <v>38</v>
      </c>
      <c r="C117">
        <v>-183.41</v>
      </c>
      <c r="D117" s="2" t="s">
        <v>30</v>
      </c>
      <c r="E117" t="s">
        <v>39</v>
      </c>
      <c r="F117" s="2" t="s">
        <v>39</v>
      </c>
      <c r="G117" s="2" t="s">
        <v>15</v>
      </c>
      <c r="H117" s="2" t="str">
        <f>TEXT(Raw_Data_w_t_CatNames[[#This Row],[Date]],"mmm")</f>
        <v>Jan</v>
      </c>
    </row>
    <row r="118" spans="1:8" hidden="1">
      <c r="A118" s="1">
        <v>45707</v>
      </c>
      <c r="B118" s="2" t="s">
        <v>36</v>
      </c>
      <c r="C118">
        <v>-229.2</v>
      </c>
      <c r="D118" s="2" t="s">
        <v>30</v>
      </c>
      <c r="E118" t="s">
        <v>37</v>
      </c>
      <c r="F118" s="2" t="s">
        <v>37</v>
      </c>
      <c r="G118" s="2" t="s">
        <v>18</v>
      </c>
      <c r="H118" s="2" t="str">
        <f>TEXT(Raw_Data_w_t_CatNames[[#This Row],[Date]],"mmm")</f>
        <v>Feb</v>
      </c>
    </row>
    <row r="119" spans="1:8" hidden="1">
      <c r="A119" s="1">
        <v>45701</v>
      </c>
      <c r="B119" s="2" t="s">
        <v>47</v>
      </c>
      <c r="C119">
        <v>1500</v>
      </c>
      <c r="D119" s="2" t="s">
        <v>48</v>
      </c>
      <c r="E119" t="s">
        <v>47</v>
      </c>
      <c r="F119" s="2" t="s">
        <v>47</v>
      </c>
      <c r="G119" s="2" t="s">
        <v>48</v>
      </c>
      <c r="H119" s="2" t="str">
        <f>TEXT(Raw_Data_w_t_CatNames[[#This Row],[Date]],"mmm")</f>
        <v>Feb</v>
      </c>
    </row>
    <row r="120" spans="1:8" hidden="1">
      <c r="A120" s="1">
        <v>45691</v>
      </c>
      <c r="B120" s="2" t="s">
        <v>38</v>
      </c>
      <c r="C120">
        <v>-208.56</v>
      </c>
      <c r="D120" s="2" t="s">
        <v>30</v>
      </c>
      <c r="E120" t="s">
        <v>39</v>
      </c>
      <c r="F120" s="2" t="s">
        <v>39</v>
      </c>
      <c r="G120" s="2" t="s">
        <v>15</v>
      </c>
      <c r="H120" s="2" t="str">
        <f>TEXT(Raw_Data_w_t_CatNames[[#This Row],[Date]],"mmm")</f>
        <v>Feb</v>
      </c>
    </row>
    <row r="121" spans="1:8" hidden="1">
      <c r="A121" s="1">
        <v>45688</v>
      </c>
      <c r="B121" s="2" t="s">
        <v>40</v>
      </c>
      <c r="C121">
        <v>-162.83000000000001</v>
      </c>
      <c r="D121" s="2" t="s">
        <v>30</v>
      </c>
      <c r="E121" t="s">
        <v>41</v>
      </c>
      <c r="F121" s="2" t="s">
        <v>41</v>
      </c>
      <c r="G121" s="2" t="s">
        <v>14</v>
      </c>
      <c r="H121" s="2" t="str">
        <f>TEXT(Raw_Data_w_t_CatNames[[#This Row],[Date]],"mmm")</f>
        <v>Jan</v>
      </c>
    </row>
    <row r="122" spans="1:8" hidden="1">
      <c r="A122" s="1">
        <v>45699</v>
      </c>
      <c r="B122" s="2" t="s">
        <v>32</v>
      </c>
      <c r="C122">
        <v>-179.55</v>
      </c>
      <c r="D122" s="2" t="s">
        <v>30</v>
      </c>
      <c r="E122" t="s">
        <v>33</v>
      </c>
      <c r="F122" s="2" t="s">
        <v>33</v>
      </c>
      <c r="G122" s="2" t="s">
        <v>15</v>
      </c>
      <c r="H122" s="2" t="str">
        <f>TEXT(Raw_Data_w_t_CatNames[[#This Row],[Date]],"mmm")</f>
        <v>Feb</v>
      </c>
    </row>
    <row r="123" spans="1:8" hidden="1">
      <c r="A123" s="1">
        <v>45684</v>
      </c>
      <c r="B123" s="2" t="s">
        <v>34</v>
      </c>
      <c r="C123">
        <v>-235.49</v>
      </c>
      <c r="D123" s="2" t="s">
        <v>30</v>
      </c>
      <c r="E123" t="s">
        <v>35</v>
      </c>
      <c r="F123" s="2" t="s">
        <v>35</v>
      </c>
      <c r="G123" s="2" t="s">
        <v>19</v>
      </c>
      <c r="H123" s="2" t="str">
        <f>TEXT(Raw_Data_w_t_CatNames[[#This Row],[Date]],"mmm")</f>
        <v>Jan</v>
      </c>
    </row>
    <row r="124" spans="1:8" hidden="1">
      <c r="A124" s="1">
        <v>45715</v>
      </c>
      <c r="B124" s="2" t="s">
        <v>36</v>
      </c>
      <c r="C124">
        <v>-185.75</v>
      </c>
      <c r="D124" s="2" t="s">
        <v>30</v>
      </c>
      <c r="E124" t="s">
        <v>37</v>
      </c>
      <c r="F124" s="2" t="s">
        <v>37</v>
      </c>
      <c r="G124" s="2" t="s">
        <v>18</v>
      </c>
      <c r="H124" s="2" t="str">
        <f>TEXT(Raw_Data_w_t_CatNames[[#This Row],[Date]],"mmm")</f>
        <v>Feb</v>
      </c>
    </row>
    <row r="125" spans="1:8" hidden="1">
      <c r="A125" s="1">
        <v>45747</v>
      </c>
      <c r="B125" s="2" t="s">
        <v>51</v>
      </c>
      <c r="C125">
        <v>-90.67</v>
      </c>
      <c r="D125" s="2" t="s">
        <v>30</v>
      </c>
      <c r="E125" t="s">
        <v>52</v>
      </c>
      <c r="F125" s="2" t="s">
        <v>52</v>
      </c>
      <c r="G125" s="2" t="s">
        <v>19</v>
      </c>
      <c r="H125" s="2" t="str">
        <f>TEXT(Raw_Data_w_t_CatNames[[#This Row],[Date]],"mmm")</f>
        <v>Mar</v>
      </c>
    </row>
    <row r="126" spans="1:8" hidden="1">
      <c r="A126" s="1">
        <v>45745</v>
      </c>
      <c r="B126" s="2" t="s">
        <v>32</v>
      </c>
      <c r="C126">
        <v>-111.22</v>
      </c>
      <c r="D126" s="2" t="s">
        <v>30</v>
      </c>
      <c r="E126" t="s">
        <v>33</v>
      </c>
      <c r="F126" s="2" t="s">
        <v>33</v>
      </c>
      <c r="G126" s="2" t="s">
        <v>15</v>
      </c>
      <c r="H126" s="2" t="str">
        <f>TEXT(Raw_Data_w_t_CatNames[[#This Row],[Date]],"mmm")</f>
        <v>Mar</v>
      </c>
    </row>
    <row r="127" spans="1:8" hidden="1">
      <c r="A127" s="1">
        <v>45729</v>
      </c>
      <c r="B127" s="2" t="s">
        <v>51</v>
      </c>
      <c r="C127">
        <v>-207.34</v>
      </c>
      <c r="D127" s="2" t="s">
        <v>30</v>
      </c>
      <c r="E127" t="s">
        <v>52</v>
      </c>
      <c r="F127" s="2" t="s">
        <v>52</v>
      </c>
      <c r="G127" s="2" t="s">
        <v>19</v>
      </c>
      <c r="H127" s="2" t="str">
        <f>TEXT(Raw_Data_w_t_CatNames[[#This Row],[Date]],"mmm")</f>
        <v>Mar</v>
      </c>
    </row>
    <row r="128" spans="1:8" hidden="1">
      <c r="A128" s="1">
        <v>45704</v>
      </c>
      <c r="B128" s="2" t="s">
        <v>47</v>
      </c>
      <c r="C128">
        <v>2000</v>
      </c>
      <c r="D128" s="2" t="s">
        <v>48</v>
      </c>
      <c r="E128" t="s">
        <v>47</v>
      </c>
      <c r="F128" s="2" t="s">
        <v>47</v>
      </c>
      <c r="G128" s="2" t="s">
        <v>48</v>
      </c>
      <c r="H128" s="2" t="str">
        <f>TEXT(Raw_Data_w_t_CatNames[[#This Row],[Date]],"mmm")</f>
        <v>Feb</v>
      </c>
    </row>
    <row r="129" spans="1:8" hidden="1">
      <c r="A129" s="1">
        <v>45727</v>
      </c>
      <c r="B129" s="2" t="s">
        <v>45</v>
      </c>
      <c r="C129">
        <v>-190.97</v>
      </c>
      <c r="D129" s="2" t="s">
        <v>30</v>
      </c>
      <c r="E129" t="s">
        <v>46</v>
      </c>
      <c r="F129" s="2" t="s">
        <v>46</v>
      </c>
      <c r="G129" s="2" t="s">
        <v>18</v>
      </c>
      <c r="H129" s="2" t="str">
        <f>TEXT(Raw_Data_w_t_CatNames[[#This Row],[Date]],"mmm")</f>
        <v>Mar</v>
      </c>
    </row>
    <row r="130" spans="1:8" hidden="1">
      <c r="A130" s="1">
        <v>45673</v>
      </c>
      <c r="B130" s="2" t="s">
        <v>49</v>
      </c>
      <c r="C130">
        <v>-222.76</v>
      </c>
      <c r="D130" s="2" t="s">
        <v>30</v>
      </c>
      <c r="E130" t="s">
        <v>50</v>
      </c>
      <c r="F130" s="2" t="s">
        <v>50</v>
      </c>
      <c r="G130" s="2" t="s">
        <v>14</v>
      </c>
      <c r="H130" s="2" t="str">
        <f>TEXT(Raw_Data_w_t_CatNames[[#This Row],[Date]],"mmm")</f>
        <v>Jan</v>
      </c>
    </row>
    <row r="131" spans="1:8" hidden="1">
      <c r="A131" s="1">
        <v>45746</v>
      </c>
      <c r="B131" s="2" t="s">
        <v>38</v>
      </c>
      <c r="C131">
        <v>-105.38</v>
      </c>
      <c r="D131" s="2" t="s">
        <v>30</v>
      </c>
      <c r="E131" t="s">
        <v>39</v>
      </c>
      <c r="F131" s="2" t="s">
        <v>39</v>
      </c>
      <c r="G131" s="2" t="s">
        <v>15</v>
      </c>
      <c r="H131" s="2" t="str">
        <f>TEXT(Raw_Data_w_t_CatNames[[#This Row],[Date]],"mmm")</f>
        <v>Mar</v>
      </c>
    </row>
    <row r="132" spans="1:8" hidden="1">
      <c r="A132" s="1">
        <v>45705</v>
      </c>
      <c r="B132" s="2" t="s">
        <v>49</v>
      </c>
      <c r="C132">
        <v>-201.53</v>
      </c>
      <c r="D132" s="2" t="s">
        <v>30</v>
      </c>
      <c r="E132" t="s">
        <v>50</v>
      </c>
      <c r="F132" s="2" t="s">
        <v>50</v>
      </c>
      <c r="G132" s="2" t="s">
        <v>14</v>
      </c>
      <c r="H132" s="2" t="str">
        <f>TEXT(Raw_Data_w_t_CatNames[[#This Row],[Date]],"mmm")</f>
        <v>Feb</v>
      </c>
    </row>
    <row r="133" spans="1:8" hidden="1">
      <c r="A133" s="1">
        <v>45732</v>
      </c>
      <c r="B133" s="2" t="s">
        <v>38</v>
      </c>
      <c r="C133">
        <v>-41.08</v>
      </c>
      <c r="D133" s="2" t="s">
        <v>30</v>
      </c>
      <c r="E133" t="s">
        <v>39</v>
      </c>
      <c r="F133" s="2" t="s">
        <v>39</v>
      </c>
      <c r="G133" s="2" t="s">
        <v>15</v>
      </c>
      <c r="H133" s="2" t="str">
        <f>TEXT(Raw_Data_w_t_CatNames[[#This Row],[Date]],"mmm")</f>
        <v>Mar</v>
      </c>
    </row>
    <row r="134" spans="1:8" hidden="1">
      <c r="A134" s="1">
        <v>45742</v>
      </c>
      <c r="B134" s="2" t="s">
        <v>42</v>
      </c>
      <c r="C134">
        <v>-27.33</v>
      </c>
      <c r="D134" s="2" t="s">
        <v>30</v>
      </c>
      <c r="E134" t="s">
        <v>16</v>
      </c>
      <c r="F134" s="2" t="s">
        <v>16</v>
      </c>
      <c r="G134" s="2" t="s">
        <v>16</v>
      </c>
      <c r="H134" s="2" t="str">
        <f>TEXT(Raw_Data_w_t_CatNames[[#This Row],[Date]],"mmm")</f>
        <v>Mar</v>
      </c>
    </row>
    <row r="135" spans="1:8" hidden="1">
      <c r="A135" s="1">
        <v>45666</v>
      </c>
      <c r="B135" s="2" t="s">
        <v>42</v>
      </c>
      <c r="C135">
        <v>-18.57</v>
      </c>
      <c r="D135" s="2" t="s">
        <v>30</v>
      </c>
      <c r="E135" t="s">
        <v>16</v>
      </c>
      <c r="F135" s="2" t="s">
        <v>16</v>
      </c>
      <c r="G135" s="2" t="s">
        <v>16</v>
      </c>
      <c r="H135" s="2" t="str">
        <f>TEXT(Raw_Data_w_t_CatNames[[#This Row],[Date]],"mmm")</f>
        <v>Jan</v>
      </c>
    </row>
    <row r="136" spans="1:8" hidden="1">
      <c r="A136" s="1">
        <v>45729</v>
      </c>
      <c r="B136" s="2" t="s">
        <v>40</v>
      </c>
      <c r="C136">
        <v>-166.81</v>
      </c>
      <c r="D136" s="2" t="s">
        <v>30</v>
      </c>
      <c r="E136" t="s">
        <v>41</v>
      </c>
      <c r="F136" s="2" t="s">
        <v>41</v>
      </c>
      <c r="G136" s="2" t="s">
        <v>14</v>
      </c>
      <c r="H136" s="2" t="str">
        <f>TEXT(Raw_Data_w_t_CatNames[[#This Row],[Date]],"mmm")</f>
        <v>Mar</v>
      </c>
    </row>
    <row r="137" spans="1:8" hidden="1">
      <c r="A137" s="1">
        <v>45697</v>
      </c>
      <c r="B137" s="2" t="s">
        <v>47</v>
      </c>
      <c r="C137">
        <v>2100</v>
      </c>
      <c r="D137" s="2" t="s">
        <v>48</v>
      </c>
      <c r="E137" t="s">
        <v>47</v>
      </c>
      <c r="F137" s="2" t="s">
        <v>47</v>
      </c>
      <c r="G137" s="2" t="s">
        <v>48</v>
      </c>
      <c r="H137" s="2" t="str">
        <f>TEXT(Raw_Data_w_t_CatNames[[#This Row],[Date]],"mmm")</f>
        <v>Feb</v>
      </c>
    </row>
    <row r="138" spans="1:8" hidden="1">
      <c r="A138" s="1">
        <v>45731</v>
      </c>
      <c r="B138" s="2" t="s">
        <v>51</v>
      </c>
      <c r="C138">
        <v>-200.73</v>
      </c>
      <c r="D138" s="2" t="s">
        <v>30</v>
      </c>
      <c r="E138" t="s">
        <v>52</v>
      </c>
      <c r="F138" s="2" t="s">
        <v>52</v>
      </c>
      <c r="G138" s="2" t="s">
        <v>19</v>
      </c>
      <c r="H138" s="2" t="str">
        <f>TEXT(Raw_Data_w_t_CatNames[[#This Row],[Date]],"mmm")</f>
        <v>Mar</v>
      </c>
    </row>
    <row r="139" spans="1:8" hidden="1">
      <c r="A139" s="1">
        <v>45717</v>
      </c>
      <c r="B139" s="2" t="s">
        <v>43</v>
      </c>
      <c r="C139">
        <v>-165.4</v>
      </c>
      <c r="D139" s="2" t="s">
        <v>30</v>
      </c>
      <c r="E139" t="s">
        <v>44</v>
      </c>
      <c r="F139" s="2" t="s">
        <v>44</v>
      </c>
      <c r="G139" s="2" t="s">
        <v>15</v>
      </c>
      <c r="H139" s="2" t="str">
        <f>TEXT(Raw_Data_w_t_CatNames[[#This Row],[Date]],"mmm")</f>
        <v>Mar</v>
      </c>
    </row>
    <row r="140" spans="1:8" hidden="1">
      <c r="A140" s="1">
        <v>45724</v>
      </c>
      <c r="B140" s="2" t="s">
        <v>51</v>
      </c>
      <c r="C140">
        <v>-46.58</v>
      </c>
      <c r="D140" s="2" t="s">
        <v>30</v>
      </c>
      <c r="E140" t="s">
        <v>52</v>
      </c>
      <c r="F140" s="2" t="s">
        <v>52</v>
      </c>
      <c r="G140" s="2" t="s">
        <v>19</v>
      </c>
      <c r="H140" s="2" t="str">
        <f>TEXT(Raw_Data_w_t_CatNames[[#This Row],[Date]],"mmm")</f>
        <v>Mar</v>
      </c>
    </row>
    <row r="141" spans="1:8" hidden="1">
      <c r="A141" s="1">
        <v>45719</v>
      </c>
      <c r="B141" s="2" t="s">
        <v>47</v>
      </c>
      <c r="C141">
        <v>1500</v>
      </c>
      <c r="D141" s="2" t="s">
        <v>48</v>
      </c>
      <c r="E141" t="s">
        <v>47</v>
      </c>
      <c r="F141" s="2" t="s">
        <v>47</v>
      </c>
      <c r="G141" s="2" t="s">
        <v>48</v>
      </c>
      <c r="H141" s="2" t="str">
        <f>TEXT(Raw_Data_w_t_CatNames[[#This Row],[Date]],"mmm")</f>
        <v>Mar</v>
      </c>
    </row>
    <row r="142" spans="1:8" hidden="1">
      <c r="A142" s="1">
        <v>45660</v>
      </c>
      <c r="B142" s="2" t="s">
        <v>32</v>
      </c>
      <c r="C142">
        <v>-73.55</v>
      </c>
      <c r="D142" s="2" t="s">
        <v>30</v>
      </c>
      <c r="E142" t="s">
        <v>33</v>
      </c>
      <c r="F142" s="2" t="s">
        <v>33</v>
      </c>
      <c r="G142" s="2" t="s">
        <v>15</v>
      </c>
      <c r="H142" s="2" t="str">
        <f>TEXT(Raw_Data_w_t_CatNames[[#This Row],[Date]],"mmm")</f>
        <v>Jan</v>
      </c>
    </row>
    <row r="143" spans="1:8" hidden="1">
      <c r="A143" s="1">
        <v>45687</v>
      </c>
      <c r="B143" s="2" t="s">
        <v>49</v>
      </c>
      <c r="C143">
        <v>-28.47</v>
      </c>
      <c r="D143" s="2" t="s">
        <v>30</v>
      </c>
      <c r="E143" t="s">
        <v>50</v>
      </c>
      <c r="F143" s="2" t="s">
        <v>50</v>
      </c>
      <c r="G143" s="2" t="s">
        <v>14</v>
      </c>
      <c r="H143" s="2" t="str">
        <f>TEXT(Raw_Data_w_t_CatNames[[#This Row],[Date]],"mmm")</f>
        <v>Jan</v>
      </c>
    </row>
    <row r="144" spans="1:8" hidden="1">
      <c r="A144" s="1">
        <v>45739</v>
      </c>
      <c r="B144" s="2" t="s">
        <v>49</v>
      </c>
      <c r="C144">
        <v>-87.13</v>
      </c>
      <c r="D144" s="2" t="s">
        <v>30</v>
      </c>
      <c r="E144" t="s">
        <v>50</v>
      </c>
      <c r="F144" s="2" t="s">
        <v>50</v>
      </c>
      <c r="G144" s="2" t="s">
        <v>14</v>
      </c>
      <c r="H144" s="2" t="str">
        <f>TEXT(Raw_Data_w_t_CatNames[[#This Row],[Date]],"mmm")</f>
        <v>Mar</v>
      </c>
    </row>
    <row r="145" spans="1:8" hidden="1">
      <c r="A145" s="1">
        <v>45673</v>
      </c>
      <c r="B145" s="2" t="s">
        <v>36</v>
      </c>
      <c r="C145">
        <v>-174.6</v>
      </c>
      <c r="D145" s="2" t="s">
        <v>30</v>
      </c>
      <c r="E145" t="s">
        <v>37</v>
      </c>
      <c r="F145" s="2" t="s">
        <v>37</v>
      </c>
      <c r="G145" s="2" t="s">
        <v>18</v>
      </c>
      <c r="H145" s="2" t="str">
        <f>TEXT(Raw_Data_w_t_CatNames[[#This Row],[Date]],"mmm")</f>
        <v>Jan</v>
      </c>
    </row>
    <row r="146" spans="1:8" hidden="1">
      <c r="A146" s="1">
        <v>45671</v>
      </c>
      <c r="B146" s="2" t="s">
        <v>49</v>
      </c>
      <c r="C146">
        <v>-200.65</v>
      </c>
      <c r="D146" s="2" t="s">
        <v>30</v>
      </c>
      <c r="E146" t="s">
        <v>50</v>
      </c>
      <c r="F146" s="2" t="s">
        <v>50</v>
      </c>
      <c r="G146" s="2" t="s">
        <v>14</v>
      </c>
      <c r="H146" s="2" t="str">
        <f>TEXT(Raw_Data_w_t_CatNames[[#This Row],[Date]],"mmm")</f>
        <v>Jan</v>
      </c>
    </row>
    <row r="147" spans="1:8" hidden="1">
      <c r="A147" s="1">
        <v>45743</v>
      </c>
      <c r="B147" s="2" t="s">
        <v>42</v>
      </c>
      <c r="C147">
        <v>-182.18</v>
      </c>
      <c r="D147" s="2" t="s">
        <v>30</v>
      </c>
      <c r="E147" t="s">
        <v>16</v>
      </c>
      <c r="F147" s="2" t="s">
        <v>16</v>
      </c>
      <c r="G147" s="2" t="s">
        <v>16</v>
      </c>
      <c r="H147" s="2" t="str">
        <f>TEXT(Raw_Data_w_t_CatNames[[#This Row],[Date]],"mmm")</f>
        <v>Mar</v>
      </c>
    </row>
    <row r="148" spans="1:8" hidden="1">
      <c r="A148" s="1">
        <v>45737</v>
      </c>
      <c r="B148" s="2" t="s">
        <v>29</v>
      </c>
      <c r="C148">
        <v>-180.62</v>
      </c>
      <c r="D148" s="2" t="s">
        <v>30</v>
      </c>
      <c r="E148" t="s">
        <v>31</v>
      </c>
      <c r="F148" s="2" t="s">
        <v>31</v>
      </c>
      <c r="G148" s="2" t="s">
        <v>19</v>
      </c>
      <c r="H148" s="2" t="str">
        <f>TEXT(Raw_Data_w_t_CatNames[[#This Row],[Date]],"mmm")</f>
        <v>Mar</v>
      </c>
    </row>
    <row r="149" spans="1:8" hidden="1">
      <c r="A149" s="1">
        <v>45710</v>
      </c>
      <c r="B149" s="2" t="s">
        <v>38</v>
      </c>
      <c r="C149">
        <v>-67.59</v>
      </c>
      <c r="D149" s="2" t="s">
        <v>30</v>
      </c>
      <c r="E149" t="s">
        <v>39</v>
      </c>
      <c r="F149" s="2" t="s">
        <v>39</v>
      </c>
      <c r="G149" s="2" t="s">
        <v>15</v>
      </c>
      <c r="H149" s="2" t="str">
        <f>TEXT(Raw_Data_w_t_CatNames[[#This Row],[Date]],"mmm")</f>
        <v>Feb</v>
      </c>
    </row>
    <row r="150" spans="1:8" hidden="1">
      <c r="A150" s="1">
        <v>45757</v>
      </c>
      <c r="B150" s="2" t="s">
        <v>42</v>
      </c>
      <c r="C150">
        <v>-168.28</v>
      </c>
      <c r="D150" s="2" t="s">
        <v>30</v>
      </c>
      <c r="E150" t="s">
        <v>16</v>
      </c>
      <c r="F150" s="2" t="s">
        <v>16</v>
      </c>
      <c r="G150" s="2" t="s">
        <v>16</v>
      </c>
      <c r="H150" s="2" t="str">
        <f>TEXT(Raw_Data_w_t_CatNames[[#This Row],[Date]],"mmm")</f>
        <v>Apr</v>
      </c>
    </row>
    <row r="151" spans="1:8" hidden="1">
      <c r="A151" s="1">
        <v>45756</v>
      </c>
      <c r="B151" s="2" t="s">
        <v>53</v>
      </c>
      <c r="C151">
        <v>-187.26</v>
      </c>
      <c r="D151" s="2" t="s">
        <v>30</v>
      </c>
      <c r="E151" t="s">
        <v>54</v>
      </c>
      <c r="F151" s="2" t="s">
        <v>54</v>
      </c>
      <c r="G151" s="2" t="s">
        <v>19</v>
      </c>
      <c r="H151" s="2" t="str">
        <f>TEXT(Raw_Data_w_t_CatNames[[#This Row],[Date]],"mmm")</f>
        <v>Apr</v>
      </c>
    </row>
    <row r="152" spans="1:8" hidden="1">
      <c r="A152" s="1">
        <v>45751</v>
      </c>
      <c r="B152" s="2" t="s">
        <v>32</v>
      </c>
      <c r="C152">
        <v>-140.93</v>
      </c>
      <c r="D152" s="2" t="s">
        <v>30</v>
      </c>
      <c r="E152" t="s">
        <v>33</v>
      </c>
      <c r="F152" s="2" t="s">
        <v>33</v>
      </c>
      <c r="G152" s="2" t="s">
        <v>15</v>
      </c>
      <c r="H152" s="2" t="str">
        <f>TEXT(Raw_Data_w_t_CatNames[[#This Row],[Date]],"mmm")</f>
        <v>Apr</v>
      </c>
    </row>
    <row r="153" spans="1:8" hidden="1">
      <c r="A153" s="1">
        <v>45763</v>
      </c>
      <c r="B153" s="2" t="s">
        <v>47</v>
      </c>
      <c r="C153">
        <v>2250</v>
      </c>
      <c r="D153" s="2" t="s">
        <v>48</v>
      </c>
      <c r="E153" t="s">
        <v>47</v>
      </c>
      <c r="F153" s="2" t="s">
        <v>47</v>
      </c>
      <c r="G153" s="2" t="s">
        <v>48</v>
      </c>
      <c r="H153" s="2" t="str">
        <f>TEXT(Raw_Data_w_t_CatNames[[#This Row],[Date]],"mmm")</f>
        <v>Apr</v>
      </c>
    </row>
    <row r="154" spans="1:8" hidden="1">
      <c r="A154" s="1">
        <v>45763</v>
      </c>
      <c r="B154" s="2" t="s">
        <v>51</v>
      </c>
      <c r="C154">
        <v>-147.37</v>
      </c>
      <c r="D154" s="2" t="s">
        <v>30</v>
      </c>
      <c r="E154" t="s">
        <v>52</v>
      </c>
      <c r="F154" s="2" t="s">
        <v>52</v>
      </c>
      <c r="G154" s="2" t="s">
        <v>19</v>
      </c>
      <c r="H154" s="2" t="str">
        <f>TEXT(Raw_Data_w_t_CatNames[[#This Row],[Date]],"mmm")</f>
        <v>Apr</v>
      </c>
    </row>
    <row r="155" spans="1:8" hidden="1">
      <c r="A155" s="1">
        <v>45770</v>
      </c>
      <c r="B155" s="2" t="s">
        <v>36</v>
      </c>
      <c r="C155">
        <v>-40.450000000000003</v>
      </c>
      <c r="D155" s="2" t="s">
        <v>30</v>
      </c>
      <c r="E155" t="s">
        <v>37</v>
      </c>
      <c r="F155" s="2" t="s">
        <v>37</v>
      </c>
      <c r="G155" s="2" t="s">
        <v>18</v>
      </c>
      <c r="H155" s="2" t="str">
        <f>TEXT(Raw_Data_w_t_CatNames[[#This Row],[Date]],"mmm")</f>
        <v>Apr</v>
      </c>
    </row>
    <row r="156" spans="1:8" hidden="1">
      <c r="A156" s="1">
        <v>45758</v>
      </c>
      <c r="B156" s="2" t="s">
        <v>55</v>
      </c>
      <c r="C156">
        <v>-167.58</v>
      </c>
      <c r="D156" s="2" t="s">
        <v>30</v>
      </c>
      <c r="E156" t="s">
        <v>56</v>
      </c>
      <c r="F156" s="2" t="s">
        <v>56</v>
      </c>
      <c r="G156" s="2" t="s">
        <v>17</v>
      </c>
      <c r="H156" s="2" t="str">
        <f>TEXT(Raw_Data_w_t_CatNames[[#This Row],[Date]],"mmm")</f>
        <v>Apr</v>
      </c>
    </row>
    <row r="157" spans="1:8" hidden="1">
      <c r="A157" s="1">
        <v>45752</v>
      </c>
      <c r="B157" s="2" t="s">
        <v>38</v>
      </c>
      <c r="C157">
        <v>-239.03</v>
      </c>
      <c r="D157" s="2" t="s">
        <v>30</v>
      </c>
      <c r="E157" t="s">
        <v>39</v>
      </c>
      <c r="F157" s="2" t="s">
        <v>39</v>
      </c>
      <c r="G157" s="2" t="s">
        <v>15</v>
      </c>
      <c r="H157" s="2" t="str">
        <f>TEXT(Raw_Data_w_t_CatNames[[#This Row],[Date]],"mmm")</f>
        <v>Apr</v>
      </c>
    </row>
    <row r="158" spans="1:8" hidden="1">
      <c r="A158" s="1">
        <v>45770</v>
      </c>
      <c r="B158" s="2" t="s">
        <v>57</v>
      </c>
      <c r="C158">
        <v>-154.78</v>
      </c>
      <c r="D158" s="2" t="s">
        <v>30</v>
      </c>
      <c r="E158" t="s">
        <v>58</v>
      </c>
      <c r="F158" s="2" t="s">
        <v>58</v>
      </c>
      <c r="G158" s="2" t="s">
        <v>19</v>
      </c>
      <c r="H158" s="2" t="str">
        <f>TEXT(Raw_Data_w_t_CatNames[[#This Row],[Date]],"mmm")</f>
        <v>Apr</v>
      </c>
    </row>
    <row r="159" spans="1:8" hidden="1">
      <c r="A159" s="1">
        <v>45761</v>
      </c>
      <c r="B159" s="2" t="s">
        <v>55</v>
      </c>
      <c r="C159">
        <v>-222.07</v>
      </c>
      <c r="D159" s="2" t="s">
        <v>30</v>
      </c>
      <c r="E159" t="s">
        <v>56</v>
      </c>
      <c r="F159" s="2" t="s">
        <v>56</v>
      </c>
      <c r="G159" s="2" t="s">
        <v>17</v>
      </c>
      <c r="H159" s="2" t="str">
        <f>TEXT(Raw_Data_w_t_CatNames[[#This Row],[Date]],"mmm")</f>
        <v>Apr</v>
      </c>
    </row>
    <row r="160" spans="1:8" hidden="1">
      <c r="A160" s="1">
        <v>45750</v>
      </c>
      <c r="B160" s="2" t="s">
        <v>57</v>
      </c>
      <c r="C160">
        <v>-32.21</v>
      </c>
      <c r="D160" s="2" t="s">
        <v>30</v>
      </c>
      <c r="E160" t="s">
        <v>58</v>
      </c>
      <c r="F160" s="2" t="s">
        <v>58</v>
      </c>
      <c r="G160" s="2" t="s">
        <v>19</v>
      </c>
      <c r="H160" s="2" t="str">
        <f>TEXT(Raw_Data_w_t_CatNames[[#This Row],[Date]],"mmm")</f>
        <v>Apr</v>
      </c>
    </row>
    <row r="161" spans="1:8" hidden="1">
      <c r="A161" s="1">
        <v>45778</v>
      </c>
      <c r="B161" s="2" t="s">
        <v>34</v>
      </c>
      <c r="C161">
        <v>-131</v>
      </c>
      <c r="D161" s="2" t="s">
        <v>30</v>
      </c>
      <c r="E161" t="s">
        <v>35</v>
      </c>
      <c r="F161" s="2" t="s">
        <v>35</v>
      </c>
      <c r="G161" s="2" t="s">
        <v>19</v>
      </c>
      <c r="H161" s="2" t="str">
        <f>TEXT(Raw_Data_w_t_CatNames[[#This Row],[Date]],"mmm")</f>
        <v>May</v>
      </c>
    </row>
    <row r="162" spans="1:8" hidden="1">
      <c r="A162" s="1">
        <v>45748</v>
      </c>
      <c r="B162" s="2" t="s">
        <v>36</v>
      </c>
      <c r="C162">
        <v>-216.26</v>
      </c>
      <c r="D162" s="2" t="s">
        <v>30</v>
      </c>
      <c r="E162" t="s">
        <v>37</v>
      </c>
      <c r="F162" s="2" t="s">
        <v>37</v>
      </c>
      <c r="G162" s="2" t="s">
        <v>18</v>
      </c>
      <c r="H162" s="2" t="str">
        <f>TEXT(Raw_Data_w_t_CatNames[[#This Row],[Date]],"mmm")</f>
        <v>Apr</v>
      </c>
    </row>
    <row r="163" spans="1:8" hidden="1">
      <c r="A163" s="1">
        <v>45758</v>
      </c>
      <c r="B163" s="2" t="s">
        <v>53</v>
      </c>
      <c r="C163">
        <v>-46.84</v>
      </c>
      <c r="D163" s="2" t="s">
        <v>30</v>
      </c>
      <c r="E163" t="s">
        <v>54</v>
      </c>
      <c r="F163" s="2" t="s">
        <v>54</v>
      </c>
      <c r="G163" s="2" t="s">
        <v>19</v>
      </c>
      <c r="H163" s="2" t="str">
        <f>TEXT(Raw_Data_w_t_CatNames[[#This Row],[Date]],"mmm")</f>
        <v>Apr</v>
      </c>
    </row>
    <row r="164" spans="1:8" hidden="1">
      <c r="A164" s="1">
        <v>45752</v>
      </c>
      <c r="B164" s="2" t="s">
        <v>49</v>
      </c>
      <c r="C164">
        <v>-81.900000000000006</v>
      </c>
      <c r="D164" s="2" t="s">
        <v>30</v>
      </c>
      <c r="E164" t="s">
        <v>50</v>
      </c>
      <c r="F164" s="2" t="s">
        <v>50</v>
      </c>
      <c r="G164" s="2" t="s">
        <v>14</v>
      </c>
      <c r="H164" s="2" t="str">
        <f>TEXT(Raw_Data_w_t_CatNames[[#This Row],[Date]],"mmm")</f>
        <v>Apr</v>
      </c>
    </row>
    <row r="165" spans="1:8" hidden="1">
      <c r="A165" s="1">
        <v>45775</v>
      </c>
      <c r="B165" s="2" t="s">
        <v>42</v>
      </c>
      <c r="C165">
        <v>-187.94</v>
      </c>
      <c r="D165" s="2" t="s">
        <v>30</v>
      </c>
      <c r="E165" t="s">
        <v>16</v>
      </c>
      <c r="F165" s="2" t="s">
        <v>16</v>
      </c>
      <c r="G165" s="2" t="s">
        <v>16</v>
      </c>
      <c r="H165" s="2" t="str">
        <f>TEXT(Raw_Data_w_t_CatNames[[#This Row],[Date]],"mmm")</f>
        <v>Apr</v>
      </c>
    </row>
    <row r="166" spans="1:8" hidden="1">
      <c r="A166" s="1">
        <v>45752</v>
      </c>
      <c r="B166" s="2" t="s">
        <v>59</v>
      </c>
      <c r="C166">
        <v>-182.87</v>
      </c>
      <c r="D166" s="2" t="s">
        <v>30</v>
      </c>
      <c r="E166" t="s">
        <v>60</v>
      </c>
      <c r="F166" s="2" t="s">
        <v>60</v>
      </c>
      <c r="G166" s="2" t="s">
        <v>20</v>
      </c>
      <c r="H166" s="2" t="str">
        <f>TEXT(Raw_Data_w_t_CatNames[[#This Row],[Date]],"mmm")</f>
        <v>Apr</v>
      </c>
    </row>
    <row r="167" spans="1:8" hidden="1">
      <c r="A167" s="1">
        <v>45776</v>
      </c>
      <c r="B167" s="2" t="s">
        <v>42</v>
      </c>
      <c r="C167">
        <v>-17.03</v>
      </c>
      <c r="D167" s="2" t="s">
        <v>30</v>
      </c>
      <c r="E167" t="s">
        <v>16</v>
      </c>
      <c r="F167" s="2" t="s">
        <v>16</v>
      </c>
      <c r="G167" s="2" t="s">
        <v>16</v>
      </c>
      <c r="H167" s="2" t="str">
        <f>TEXT(Raw_Data_w_t_CatNames[[#This Row],[Date]],"mmm")</f>
        <v>Apr</v>
      </c>
    </row>
    <row r="168" spans="1:8" hidden="1">
      <c r="A168" s="1">
        <v>45762</v>
      </c>
      <c r="B168" s="2" t="s">
        <v>43</v>
      </c>
      <c r="C168">
        <v>-23.28</v>
      </c>
      <c r="D168" s="2" t="s">
        <v>30</v>
      </c>
      <c r="E168" t="s">
        <v>44</v>
      </c>
      <c r="F168" s="2" t="s">
        <v>44</v>
      </c>
      <c r="G168" s="2" t="s">
        <v>15</v>
      </c>
      <c r="H168" s="2" t="str">
        <f>TEXT(Raw_Data_w_t_CatNames[[#This Row],[Date]],"mmm")</f>
        <v>Apr</v>
      </c>
    </row>
    <row r="169" spans="1:8" hidden="1">
      <c r="A169" s="1">
        <v>45773</v>
      </c>
      <c r="B169" s="2" t="s">
        <v>49</v>
      </c>
      <c r="C169">
        <v>-206.36</v>
      </c>
      <c r="D169" s="2" t="s">
        <v>30</v>
      </c>
      <c r="E169" t="s">
        <v>50</v>
      </c>
      <c r="F169" s="2" t="s">
        <v>50</v>
      </c>
      <c r="G169" s="2" t="s">
        <v>14</v>
      </c>
      <c r="H169" s="2" t="str">
        <f>TEXT(Raw_Data_w_t_CatNames[[#This Row],[Date]],"mmm")</f>
        <v>Apr</v>
      </c>
    </row>
    <row r="170" spans="1:8" hidden="1">
      <c r="A170" s="1">
        <v>45772</v>
      </c>
      <c r="B170" s="2" t="s">
        <v>55</v>
      </c>
      <c r="C170">
        <v>-121.26</v>
      </c>
      <c r="D170" s="2" t="s">
        <v>30</v>
      </c>
      <c r="E170" t="s">
        <v>56</v>
      </c>
      <c r="F170" s="2" t="s">
        <v>56</v>
      </c>
      <c r="G170" s="2" t="s">
        <v>17</v>
      </c>
      <c r="H170" s="2" t="str">
        <f>TEXT(Raw_Data_w_t_CatNames[[#This Row],[Date]],"mmm")</f>
        <v>Apr</v>
      </c>
    </row>
    <row r="171" spans="1:8" hidden="1">
      <c r="A171" s="1">
        <v>45758</v>
      </c>
      <c r="B171" s="2" t="s">
        <v>61</v>
      </c>
      <c r="C171">
        <v>-172.5</v>
      </c>
      <c r="D171" s="2" t="s">
        <v>30</v>
      </c>
      <c r="E171" t="s">
        <v>62</v>
      </c>
      <c r="F171" s="2" t="s">
        <v>62</v>
      </c>
      <c r="G171" s="2" t="s">
        <v>18</v>
      </c>
      <c r="H171" s="2" t="str">
        <f>TEXT(Raw_Data_w_t_CatNames[[#This Row],[Date]],"mmm")</f>
        <v>Apr</v>
      </c>
    </row>
    <row r="172" spans="1:8" hidden="1">
      <c r="A172" s="1">
        <v>45753</v>
      </c>
      <c r="B172" s="2" t="s">
        <v>63</v>
      </c>
      <c r="C172">
        <v>-151.99</v>
      </c>
      <c r="D172" s="2" t="s">
        <v>30</v>
      </c>
      <c r="E172" t="s">
        <v>64</v>
      </c>
      <c r="F172" s="2" t="s">
        <v>64</v>
      </c>
      <c r="G172" s="2" t="s">
        <v>15</v>
      </c>
      <c r="H172" s="2" t="str">
        <f>TEXT(Raw_Data_w_t_CatNames[[#This Row],[Date]],"mmm")</f>
        <v>Apr</v>
      </c>
    </row>
    <row r="173" spans="1:8" hidden="1">
      <c r="A173" s="1">
        <v>45760</v>
      </c>
      <c r="B173" s="2" t="s">
        <v>34</v>
      </c>
      <c r="C173">
        <v>-93.85</v>
      </c>
      <c r="D173" s="2" t="s">
        <v>30</v>
      </c>
      <c r="E173" t="s">
        <v>35</v>
      </c>
      <c r="F173" s="2" t="s">
        <v>35</v>
      </c>
      <c r="G173" s="2" t="s">
        <v>19</v>
      </c>
      <c r="H173" s="2" t="str">
        <f>TEXT(Raw_Data_w_t_CatNames[[#This Row],[Date]],"mmm")</f>
        <v>Apr</v>
      </c>
    </row>
    <row r="174" spans="1:8" hidden="1">
      <c r="A174" s="1">
        <v>45752</v>
      </c>
      <c r="B174" s="2" t="s">
        <v>36</v>
      </c>
      <c r="C174">
        <v>-18.2</v>
      </c>
      <c r="D174" s="2" t="s">
        <v>30</v>
      </c>
      <c r="E174" t="s">
        <v>37</v>
      </c>
      <c r="F174" s="2" t="s">
        <v>37</v>
      </c>
      <c r="G174" s="2" t="s">
        <v>18</v>
      </c>
      <c r="H174" s="2" t="str">
        <f>TEXT(Raw_Data_w_t_CatNames[[#This Row],[Date]],"mmm")</f>
        <v>Apr</v>
      </c>
    </row>
    <row r="175" spans="1:8" hidden="1">
      <c r="A175" s="1">
        <v>45764</v>
      </c>
      <c r="B175" s="2" t="s">
        <v>40</v>
      </c>
      <c r="C175">
        <v>-53.87</v>
      </c>
      <c r="D175" s="2" t="s">
        <v>30</v>
      </c>
      <c r="E175" t="s">
        <v>41</v>
      </c>
      <c r="F175" s="2" t="s">
        <v>41</v>
      </c>
      <c r="G175" s="2" t="s">
        <v>14</v>
      </c>
      <c r="H175" s="2" t="str">
        <f>TEXT(Raw_Data_w_t_CatNames[[#This Row],[Date]],"mmm")</f>
        <v>Apr</v>
      </c>
    </row>
    <row r="176" spans="1:8" hidden="1">
      <c r="A176" s="1">
        <v>45757</v>
      </c>
      <c r="B176" s="2" t="s">
        <v>34</v>
      </c>
      <c r="C176">
        <v>-34.520000000000003</v>
      </c>
      <c r="D176" s="2" t="s">
        <v>30</v>
      </c>
      <c r="E176" t="s">
        <v>35</v>
      </c>
      <c r="F176" s="2" t="s">
        <v>35</v>
      </c>
      <c r="G176" s="2" t="s">
        <v>19</v>
      </c>
      <c r="H176" s="2" t="str">
        <f>TEXT(Raw_Data_w_t_CatNames[[#This Row],[Date]],"mmm")</f>
        <v>Apr</v>
      </c>
    </row>
    <row r="177" spans="1:8" hidden="1">
      <c r="A177" s="1">
        <v>45755</v>
      </c>
      <c r="B177" s="2" t="s">
        <v>55</v>
      </c>
      <c r="C177">
        <v>-144.44999999999999</v>
      </c>
      <c r="D177" s="2" t="s">
        <v>30</v>
      </c>
      <c r="E177" t="s">
        <v>56</v>
      </c>
      <c r="F177" s="2" t="s">
        <v>56</v>
      </c>
      <c r="G177" s="2" t="s">
        <v>17</v>
      </c>
      <c r="H177" s="2" t="str">
        <f>TEXT(Raw_Data_w_t_CatNames[[#This Row],[Date]],"mmm")</f>
        <v>Apr</v>
      </c>
    </row>
    <row r="178" spans="1:8" hidden="1">
      <c r="A178" s="1">
        <v>45771</v>
      </c>
      <c r="B178" s="2" t="s">
        <v>55</v>
      </c>
      <c r="C178">
        <v>-30.69</v>
      </c>
      <c r="D178" s="2" t="s">
        <v>30</v>
      </c>
      <c r="E178" t="s">
        <v>56</v>
      </c>
      <c r="F178" s="2" t="s">
        <v>56</v>
      </c>
      <c r="G178" s="2" t="s">
        <v>17</v>
      </c>
      <c r="H178" s="2" t="str">
        <f>TEXT(Raw_Data_w_t_CatNames[[#This Row],[Date]],"mmm")</f>
        <v>Apr</v>
      </c>
    </row>
    <row r="179" spans="1:8" hidden="1">
      <c r="A179" s="1">
        <v>45766</v>
      </c>
      <c r="B179" s="2" t="s">
        <v>55</v>
      </c>
      <c r="C179">
        <v>-64.17</v>
      </c>
      <c r="D179" s="2" t="s">
        <v>30</v>
      </c>
      <c r="E179" t="s">
        <v>56</v>
      </c>
      <c r="F179" s="2" t="s">
        <v>56</v>
      </c>
      <c r="G179" s="2" t="s">
        <v>17</v>
      </c>
      <c r="H179" s="2" t="str">
        <f>TEXT(Raw_Data_w_t_CatNames[[#This Row],[Date]],"mmm")</f>
        <v>Apr</v>
      </c>
    </row>
    <row r="180" spans="1:8" hidden="1">
      <c r="A180" s="1">
        <v>45759</v>
      </c>
      <c r="B180" s="2" t="s">
        <v>63</v>
      </c>
      <c r="C180">
        <v>-103.43</v>
      </c>
      <c r="D180" s="2" t="s">
        <v>30</v>
      </c>
      <c r="E180" t="s">
        <v>64</v>
      </c>
      <c r="F180" s="2" t="s">
        <v>64</v>
      </c>
      <c r="G180" s="2" t="s">
        <v>15</v>
      </c>
      <c r="H180" s="2" t="str">
        <f>TEXT(Raw_Data_w_t_CatNames[[#This Row],[Date]],"mmm")</f>
        <v>Apr</v>
      </c>
    </row>
    <row r="181" spans="1:8" hidden="1">
      <c r="A181" s="1">
        <v>45762</v>
      </c>
      <c r="B181" s="2" t="s">
        <v>55</v>
      </c>
      <c r="C181">
        <v>-10.210000000000001</v>
      </c>
      <c r="D181" s="2" t="s">
        <v>30</v>
      </c>
      <c r="E181" t="s">
        <v>56</v>
      </c>
      <c r="F181" s="2" t="s">
        <v>56</v>
      </c>
      <c r="G181" s="2" t="s">
        <v>17</v>
      </c>
      <c r="H181" s="2" t="str">
        <f>TEXT(Raw_Data_w_t_CatNames[[#This Row],[Date]],"mmm")</f>
        <v>Apr</v>
      </c>
    </row>
    <row r="182" spans="1:8" hidden="1">
      <c r="A182" s="1">
        <v>45750</v>
      </c>
      <c r="B182" s="2" t="s">
        <v>51</v>
      </c>
      <c r="C182">
        <v>-79.91</v>
      </c>
      <c r="D182" s="2" t="s">
        <v>30</v>
      </c>
      <c r="E182" t="s">
        <v>52</v>
      </c>
      <c r="F182" s="2" t="s">
        <v>52</v>
      </c>
      <c r="G182" s="2" t="s">
        <v>19</v>
      </c>
      <c r="H182" s="2" t="str">
        <f>TEXT(Raw_Data_w_t_CatNames[[#This Row],[Date]],"mmm")</f>
        <v>Apr</v>
      </c>
    </row>
    <row r="183" spans="1:8" hidden="1">
      <c r="A183" s="1">
        <v>45753</v>
      </c>
      <c r="B183" s="2" t="s">
        <v>43</v>
      </c>
      <c r="C183">
        <v>-144.72999999999999</v>
      </c>
      <c r="D183" s="2" t="s">
        <v>30</v>
      </c>
      <c r="E183" t="s">
        <v>44</v>
      </c>
      <c r="F183" s="2" t="s">
        <v>44</v>
      </c>
      <c r="G183" s="2" t="s">
        <v>15</v>
      </c>
      <c r="H183" s="2" t="str">
        <f>TEXT(Raw_Data_w_t_CatNames[[#This Row],[Date]],"mmm")</f>
        <v>Apr</v>
      </c>
    </row>
    <row r="184" spans="1:8" hidden="1">
      <c r="A184" s="1">
        <v>45762</v>
      </c>
      <c r="B184" s="2" t="s">
        <v>40</v>
      </c>
      <c r="C184">
        <v>-245.68</v>
      </c>
      <c r="D184" s="2" t="s">
        <v>30</v>
      </c>
      <c r="E184" t="s">
        <v>41</v>
      </c>
      <c r="F184" s="2" t="s">
        <v>41</v>
      </c>
      <c r="G184" s="2" t="s">
        <v>14</v>
      </c>
      <c r="H184" s="2" t="str">
        <f>TEXT(Raw_Data_w_t_CatNames[[#This Row],[Date]],"mmm")</f>
        <v>Apr</v>
      </c>
    </row>
    <row r="185" spans="1:8" hidden="1">
      <c r="A185" s="1">
        <v>45759</v>
      </c>
      <c r="B185" s="2" t="s">
        <v>47</v>
      </c>
      <c r="C185">
        <v>1500</v>
      </c>
      <c r="D185" s="2" t="s">
        <v>48</v>
      </c>
      <c r="E185" t="s">
        <v>47</v>
      </c>
      <c r="F185" s="2" t="s">
        <v>47</v>
      </c>
      <c r="G185" s="2" t="s">
        <v>48</v>
      </c>
      <c r="H185" s="2" t="str">
        <f>TEXT(Raw_Data_w_t_CatNames[[#This Row],[Date]],"mmm")</f>
        <v>Apr</v>
      </c>
    </row>
    <row r="186" spans="1:8" hidden="1">
      <c r="A186" s="1">
        <v>45773</v>
      </c>
      <c r="B186" s="2" t="s">
        <v>55</v>
      </c>
      <c r="C186">
        <v>-135.96</v>
      </c>
      <c r="D186" s="2" t="s">
        <v>30</v>
      </c>
      <c r="E186" t="s">
        <v>56</v>
      </c>
      <c r="F186" s="2" t="s">
        <v>56</v>
      </c>
      <c r="G186" s="2" t="s">
        <v>17</v>
      </c>
      <c r="H186" s="2" t="str">
        <f>TEXT(Raw_Data_w_t_CatNames[[#This Row],[Date]],"mmm")</f>
        <v>Apr</v>
      </c>
    </row>
    <row r="187" spans="1:8" hidden="1">
      <c r="A187" s="1">
        <v>45749</v>
      </c>
      <c r="B187" s="2" t="s">
        <v>36</v>
      </c>
      <c r="C187">
        <v>-208.56</v>
      </c>
      <c r="D187" s="2" t="s">
        <v>30</v>
      </c>
      <c r="E187" t="s">
        <v>37</v>
      </c>
      <c r="F187" s="2" t="s">
        <v>37</v>
      </c>
      <c r="G187" s="2" t="s">
        <v>18</v>
      </c>
      <c r="H187" s="2" t="str">
        <f>TEXT(Raw_Data_w_t_CatNames[[#This Row],[Date]],"mmm")</f>
        <v>Apr</v>
      </c>
    </row>
    <row r="188" spans="1:8" hidden="1">
      <c r="A188" s="1">
        <v>45757</v>
      </c>
      <c r="B188" s="2" t="s">
        <v>32</v>
      </c>
      <c r="C188">
        <v>-42.86</v>
      </c>
      <c r="D188" s="2" t="s">
        <v>30</v>
      </c>
      <c r="E188" t="s">
        <v>33</v>
      </c>
      <c r="F188" s="2" t="s">
        <v>33</v>
      </c>
      <c r="G188" s="2" t="s">
        <v>15</v>
      </c>
      <c r="H188" s="2" t="str">
        <f>TEXT(Raw_Data_w_t_CatNames[[#This Row],[Date]],"mmm")</f>
        <v>Apr</v>
      </c>
    </row>
    <row r="189" spans="1:8" hidden="1">
      <c r="A189" s="1">
        <v>45765</v>
      </c>
      <c r="B189" s="2" t="s">
        <v>55</v>
      </c>
      <c r="C189">
        <v>-124.92</v>
      </c>
      <c r="D189" s="2" t="s">
        <v>30</v>
      </c>
      <c r="E189" t="s">
        <v>56</v>
      </c>
      <c r="F189" s="2" t="s">
        <v>56</v>
      </c>
      <c r="G189" s="2" t="s">
        <v>17</v>
      </c>
      <c r="H189" s="2" t="str">
        <f>TEXT(Raw_Data_w_t_CatNames[[#This Row],[Date]],"mmm")</f>
        <v>Apr</v>
      </c>
    </row>
    <row r="190" spans="1:8" hidden="1">
      <c r="A190" s="1">
        <v>45765</v>
      </c>
      <c r="B190" s="2" t="s">
        <v>65</v>
      </c>
      <c r="C190">
        <v>-55.34</v>
      </c>
      <c r="D190" s="2" t="s">
        <v>30</v>
      </c>
      <c r="E190" t="s">
        <v>66</v>
      </c>
      <c r="F190" s="2" t="s">
        <v>66</v>
      </c>
      <c r="G190" s="2" t="s">
        <v>14</v>
      </c>
      <c r="H190" s="2" t="str">
        <f>TEXT(Raw_Data_w_t_CatNames[[#This Row],[Date]],"mmm")</f>
        <v>Apr</v>
      </c>
    </row>
    <row r="191" spans="1:8" hidden="1">
      <c r="A191" s="1">
        <v>45755</v>
      </c>
      <c r="B191" s="2" t="s">
        <v>47</v>
      </c>
      <c r="C191">
        <v>1850</v>
      </c>
      <c r="D191" s="2" t="s">
        <v>48</v>
      </c>
      <c r="E191" t="s">
        <v>47</v>
      </c>
      <c r="F191" s="2" t="s">
        <v>47</v>
      </c>
      <c r="G191" s="2" t="s">
        <v>48</v>
      </c>
      <c r="H191" s="2" t="str">
        <f>TEXT(Raw_Data_w_t_CatNames[[#This Row],[Date]],"mmm")</f>
        <v>Apr</v>
      </c>
    </row>
    <row r="192" spans="1:8" hidden="1">
      <c r="A192" s="1">
        <v>45756</v>
      </c>
      <c r="B192" s="2" t="s">
        <v>57</v>
      </c>
      <c r="C192">
        <v>-190.67</v>
      </c>
      <c r="D192" s="2" t="s">
        <v>30</v>
      </c>
      <c r="E192" t="s">
        <v>58</v>
      </c>
      <c r="F192" s="2" t="s">
        <v>58</v>
      </c>
      <c r="G192" s="2" t="s">
        <v>19</v>
      </c>
      <c r="H192" s="2" t="str">
        <f>TEXT(Raw_Data_w_t_CatNames[[#This Row],[Date]],"mmm")</f>
        <v>Apr</v>
      </c>
    </row>
    <row r="193" spans="1:8" hidden="1">
      <c r="A193" s="1">
        <v>45764</v>
      </c>
      <c r="B193" s="2" t="s">
        <v>57</v>
      </c>
      <c r="C193">
        <v>-42.35</v>
      </c>
      <c r="D193" s="2" t="s">
        <v>30</v>
      </c>
      <c r="E193" t="s">
        <v>58</v>
      </c>
      <c r="F193" s="2" t="s">
        <v>58</v>
      </c>
      <c r="G193" s="2" t="s">
        <v>19</v>
      </c>
      <c r="H193" s="2" t="str">
        <f>TEXT(Raw_Data_w_t_CatNames[[#This Row],[Date]],"mmm")</f>
        <v>Apr</v>
      </c>
    </row>
    <row r="194" spans="1:8" hidden="1">
      <c r="A194" s="1">
        <v>45771</v>
      </c>
      <c r="B194" s="2" t="s">
        <v>65</v>
      </c>
      <c r="C194">
        <v>-78.180000000000007</v>
      </c>
      <c r="D194" s="2" t="s">
        <v>30</v>
      </c>
      <c r="E194" t="s">
        <v>66</v>
      </c>
      <c r="F194" s="2" t="s">
        <v>66</v>
      </c>
      <c r="G194" s="2" t="s">
        <v>14</v>
      </c>
      <c r="H194" s="2" t="str">
        <f>TEXT(Raw_Data_w_t_CatNames[[#This Row],[Date]],"mmm")</f>
        <v>Apr</v>
      </c>
    </row>
    <row r="195" spans="1:8" hidden="1">
      <c r="A195" s="1">
        <v>45758</v>
      </c>
      <c r="B195" s="2" t="s">
        <v>34</v>
      </c>
      <c r="C195">
        <v>-122.92</v>
      </c>
      <c r="D195" s="2" t="s">
        <v>30</v>
      </c>
      <c r="E195" t="s">
        <v>35</v>
      </c>
      <c r="F195" s="2" t="s">
        <v>35</v>
      </c>
      <c r="G195" s="2" t="s">
        <v>19</v>
      </c>
      <c r="H195" s="2" t="str">
        <f>TEXT(Raw_Data_w_t_CatNames[[#This Row],[Date]],"mmm")</f>
        <v>Apr</v>
      </c>
    </row>
    <row r="196" spans="1:8" hidden="1">
      <c r="A196" s="1">
        <v>45753</v>
      </c>
      <c r="B196" s="2" t="s">
        <v>57</v>
      </c>
      <c r="C196">
        <v>-125.38</v>
      </c>
      <c r="D196" s="2" t="s">
        <v>30</v>
      </c>
      <c r="E196" t="s">
        <v>58</v>
      </c>
      <c r="F196" s="2" t="s">
        <v>58</v>
      </c>
      <c r="G196" s="2" t="s">
        <v>19</v>
      </c>
      <c r="H196" s="2" t="str">
        <f>TEXT(Raw_Data_w_t_CatNames[[#This Row],[Date]],"mmm")</f>
        <v>Apr</v>
      </c>
    </row>
    <row r="197" spans="1:8" hidden="1">
      <c r="A197" s="1">
        <v>45777</v>
      </c>
      <c r="B197" s="2" t="s">
        <v>63</v>
      </c>
      <c r="C197">
        <v>-127.82</v>
      </c>
      <c r="D197" s="2" t="s">
        <v>30</v>
      </c>
      <c r="E197" t="s">
        <v>64</v>
      </c>
      <c r="F197" s="2" t="s">
        <v>64</v>
      </c>
      <c r="G197" s="2" t="s">
        <v>15</v>
      </c>
      <c r="H197" s="2" t="str">
        <f>TEXT(Raw_Data_w_t_CatNames[[#This Row],[Date]],"mmm")</f>
        <v>Apr</v>
      </c>
    </row>
    <row r="198" spans="1:8" hidden="1">
      <c r="A198" s="1">
        <v>45776</v>
      </c>
      <c r="B198" s="2" t="s">
        <v>63</v>
      </c>
      <c r="C198">
        <v>-212.46</v>
      </c>
      <c r="D198" s="2" t="s">
        <v>30</v>
      </c>
      <c r="E198" t="s">
        <v>64</v>
      </c>
      <c r="F198" s="2" t="s">
        <v>64</v>
      </c>
      <c r="G198" s="2" t="s">
        <v>15</v>
      </c>
      <c r="H198" s="2" t="str">
        <f>TEXT(Raw_Data_w_t_CatNames[[#This Row],[Date]],"mmm")</f>
        <v>Apr</v>
      </c>
    </row>
    <row r="199" spans="1:8" hidden="1">
      <c r="A199" s="1">
        <v>45767</v>
      </c>
      <c r="B199" s="2" t="s">
        <v>63</v>
      </c>
      <c r="C199">
        <v>-243.57</v>
      </c>
      <c r="D199" s="2" t="s">
        <v>30</v>
      </c>
      <c r="E199" t="s">
        <v>64</v>
      </c>
      <c r="F199" s="2" t="s">
        <v>64</v>
      </c>
      <c r="G199" s="2" t="s">
        <v>15</v>
      </c>
      <c r="H199" s="2" t="str">
        <f>TEXT(Raw_Data_w_t_CatNames[[#This Row],[Date]],"mmm")</f>
        <v>Apr</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944C8-780D-4E63-9645-A7EA034CE771}">
  <dimension ref="A1:B20"/>
  <sheetViews>
    <sheetView workbookViewId="0"/>
  </sheetViews>
  <sheetFormatPr defaultRowHeight="15"/>
  <cols>
    <col min="1" max="1" width="22" bestFit="1" customWidth="1"/>
    <col min="2" max="2" width="16.5703125" bestFit="1" customWidth="1"/>
  </cols>
  <sheetData>
    <row r="1" spans="1:2">
      <c r="A1" t="s">
        <v>27</v>
      </c>
      <c r="B1" t="s">
        <v>2</v>
      </c>
    </row>
    <row r="2" spans="1:2">
      <c r="A2" s="2" t="s">
        <v>33</v>
      </c>
      <c r="B2" s="2" t="s">
        <v>15</v>
      </c>
    </row>
    <row r="3" spans="1:2">
      <c r="A3" s="2" t="s">
        <v>37</v>
      </c>
      <c r="B3" s="2" t="s">
        <v>18</v>
      </c>
    </row>
    <row r="4" spans="1:2">
      <c r="A4" s="2" t="s">
        <v>41</v>
      </c>
      <c r="B4" s="2" t="s">
        <v>14</v>
      </c>
    </row>
    <row r="5" spans="1:2">
      <c r="A5" s="2" t="s">
        <v>16</v>
      </c>
      <c r="B5" s="2" t="s">
        <v>16</v>
      </c>
    </row>
    <row r="6" spans="1:2">
      <c r="A6" s="2" t="s">
        <v>44</v>
      </c>
      <c r="B6" s="2" t="s">
        <v>15</v>
      </c>
    </row>
    <row r="7" spans="1:2">
      <c r="A7" s="2" t="s">
        <v>46</v>
      </c>
      <c r="B7" s="2" t="s">
        <v>18</v>
      </c>
    </row>
    <row r="8" spans="1:2">
      <c r="A8" s="2" t="s">
        <v>31</v>
      </c>
      <c r="B8" s="2" t="s">
        <v>19</v>
      </c>
    </row>
    <row r="9" spans="1:2">
      <c r="A9" s="2" t="s">
        <v>52</v>
      </c>
      <c r="B9" s="2" t="s">
        <v>19</v>
      </c>
    </row>
    <row r="10" spans="1:2">
      <c r="A10" s="2" t="s">
        <v>39</v>
      </c>
      <c r="B10" s="2" t="s">
        <v>15</v>
      </c>
    </row>
    <row r="11" spans="1:2">
      <c r="A11" s="2" t="s">
        <v>50</v>
      </c>
      <c r="B11" s="2" t="s">
        <v>14</v>
      </c>
    </row>
    <row r="12" spans="1:2">
      <c r="A12" s="2" t="s">
        <v>54</v>
      </c>
      <c r="B12" s="2" t="s">
        <v>19</v>
      </c>
    </row>
    <row r="13" spans="1:2">
      <c r="A13" s="2" t="s">
        <v>47</v>
      </c>
      <c r="B13" s="2" t="s">
        <v>48</v>
      </c>
    </row>
    <row r="14" spans="1:2">
      <c r="A14" s="2" t="s">
        <v>58</v>
      </c>
      <c r="B14" s="2" t="s">
        <v>19</v>
      </c>
    </row>
    <row r="15" spans="1:2">
      <c r="A15" s="2" t="s">
        <v>35</v>
      </c>
      <c r="B15" s="2" t="s">
        <v>19</v>
      </c>
    </row>
    <row r="16" spans="1:2">
      <c r="A16" s="2" t="s">
        <v>56</v>
      </c>
      <c r="B16" s="2" t="s">
        <v>17</v>
      </c>
    </row>
    <row r="17" spans="1:2">
      <c r="A17" s="2" t="s">
        <v>60</v>
      </c>
      <c r="B17" s="2" t="s">
        <v>20</v>
      </c>
    </row>
    <row r="18" spans="1:2">
      <c r="A18" s="2" t="s">
        <v>62</v>
      </c>
      <c r="B18" s="2" t="s">
        <v>18</v>
      </c>
    </row>
    <row r="19" spans="1:2">
      <c r="A19" s="2" t="s">
        <v>64</v>
      </c>
      <c r="B19" s="2" t="s">
        <v>15</v>
      </c>
    </row>
    <row r="20" spans="1:2">
      <c r="A20" s="2" t="s">
        <v>66</v>
      </c>
      <c r="B20" s="2" t="s">
        <v>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BF2E4-6961-441D-AC6B-06487C28B87C}">
  <dimension ref="A1:E199"/>
  <sheetViews>
    <sheetView workbookViewId="0"/>
  </sheetViews>
  <sheetFormatPr defaultRowHeight="15"/>
  <cols>
    <col min="1" max="1" width="10" bestFit="1" customWidth="1"/>
    <col min="2" max="2" width="19.42578125" bestFit="1" customWidth="1"/>
    <col min="3" max="3" width="21.28515625" bestFit="1" customWidth="1"/>
    <col min="4" max="4" width="18.28515625" bestFit="1" customWidth="1"/>
    <col min="5" max="5" width="12" bestFit="1" customWidth="1"/>
  </cols>
  <sheetData>
    <row r="1" spans="1:5">
      <c r="A1" t="s">
        <v>22</v>
      </c>
      <c r="B1" t="s">
        <v>23</v>
      </c>
      <c r="C1" t="s">
        <v>24</v>
      </c>
      <c r="D1" t="s">
        <v>25</v>
      </c>
      <c r="E1" t="s">
        <v>26</v>
      </c>
    </row>
    <row r="2" spans="1:5">
      <c r="A2" s="1">
        <v>45674</v>
      </c>
      <c r="B2" s="2" t="s">
        <v>29</v>
      </c>
      <c r="C2">
        <v>-162.53</v>
      </c>
      <c r="D2" s="2" t="s">
        <v>30</v>
      </c>
      <c r="E2" t="s">
        <v>31</v>
      </c>
    </row>
    <row r="3" spans="1:5">
      <c r="A3" s="1">
        <v>45662</v>
      </c>
      <c r="B3" s="2" t="s">
        <v>34</v>
      </c>
      <c r="C3">
        <v>-30.87</v>
      </c>
      <c r="D3" s="2" t="s">
        <v>30</v>
      </c>
      <c r="E3" t="s">
        <v>35</v>
      </c>
    </row>
    <row r="4" spans="1:5">
      <c r="A4" s="1">
        <v>45670</v>
      </c>
      <c r="B4" s="2" t="s">
        <v>38</v>
      </c>
      <c r="C4">
        <v>-62.04</v>
      </c>
      <c r="D4" s="2" t="s">
        <v>30</v>
      </c>
      <c r="E4" t="s">
        <v>39</v>
      </c>
    </row>
    <row r="5" spans="1:5">
      <c r="A5" s="1">
        <v>45690</v>
      </c>
      <c r="B5" s="2" t="s">
        <v>36</v>
      </c>
      <c r="C5">
        <v>-133.59</v>
      </c>
      <c r="D5" s="2" t="s">
        <v>30</v>
      </c>
      <c r="E5" t="s">
        <v>37</v>
      </c>
    </row>
    <row r="6" spans="1:5">
      <c r="A6" s="1">
        <v>45661</v>
      </c>
      <c r="B6" s="2" t="s">
        <v>42</v>
      </c>
      <c r="C6">
        <v>-70.989999999999995</v>
      </c>
      <c r="D6" s="2" t="s">
        <v>30</v>
      </c>
      <c r="E6" t="s">
        <v>16</v>
      </c>
    </row>
    <row r="7" spans="1:5">
      <c r="A7" s="1">
        <v>45702</v>
      </c>
      <c r="B7" s="2" t="s">
        <v>29</v>
      </c>
      <c r="C7">
        <v>-44.79</v>
      </c>
      <c r="D7" s="2" t="s">
        <v>30</v>
      </c>
      <c r="E7" t="s">
        <v>31</v>
      </c>
    </row>
    <row r="8" spans="1:5">
      <c r="A8" s="1">
        <v>45743</v>
      </c>
      <c r="B8" s="2" t="s">
        <v>36</v>
      </c>
      <c r="C8">
        <v>-199.51</v>
      </c>
      <c r="D8" s="2" t="s">
        <v>30</v>
      </c>
      <c r="E8" t="s">
        <v>37</v>
      </c>
    </row>
    <row r="9" spans="1:5">
      <c r="A9" s="1">
        <v>45741</v>
      </c>
      <c r="B9" s="2" t="s">
        <v>47</v>
      </c>
      <c r="C9">
        <v>1500</v>
      </c>
      <c r="D9" s="2" t="s">
        <v>48</v>
      </c>
      <c r="E9" t="s">
        <v>47</v>
      </c>
    </row>
    <row r="10" spans="1:5">
      <c r="A10" s="1">
        <v>45734</v>
      </c>
      <c r="B10" s="2" t="s">
        <v>45</v>
      </c>
      <c r="C10">
        <v>-230.79</v>
      </c>
      <c r="D10" s="2" t="s">
        <v>30</v>
      </c>
      <c r="E10" t="s">
        <v>46</v>
      </c>
    </row>
    <row r="11" spans="1:5">
      <c r="A11" s="1">
        <v>45689</v>
      </c>
      <c r="B11" s="2" t="s">
        <v>29</v>
      </c>
      <c r="C11">
        <v>-193.27</v>
      </c>
      <c r="D11" s="2" t="s">
        <v>30</v>
      </c>
      <c r="E11" t="s">
        <v>31</v>
      </c>
    </row>
    <row r="12" spans="1:5">
      <c r="A12" s="1">
        <v>45715</v>
      </c>
      <c r="B12" s="2" t="s">
        <v>32</v>
      </c>
      <c r="C12">
        <v>-153.18</v>
      </c>
      <c r="D12" s="2" t="s">
        <v>30</v>
      </c>
      <c r="E12" t="s">
        <v>33</v>
      </c>
    </row>
    <row r="13" spans="1:5">
      <c r="A13" s="1">
        <v>45668</v>
      </c>
      <c r="B13" s="2" t="s">
        <v>43</v>
      </c>
      <c r="C13">
        <v>-9.4600000000000009</v>
      </c>
      <c r="D13" s="2" t="s">
        <v>30</v>
      </c>
      <c r="E13" t="s">
        <v>44</v>
      </c>
    </row>
    <row r="14" spans="1:5">
      <c r="A14" s="1">
        <v>45726</v>
      </c>
      <c r="B14" s="2" t="s">
        <v>34</v>
      </c>
      <c r="C14">
        <v>-211.42</v>
      </c>
      <c r="D14" s="2" t="s">
        <v>30</v>
      </c>
      <c r="E14" t="s">
        <v>35</v>
      </c>
    </row>
    <row r="15" spans="1:5">
      <c r="A15" s="1">
        <v>45708</v>
      </c>
      <c r="B15" s="2" t="s">
        <v>29</v>
      </c>
      <c r="C15">
        <v>-88.3</v>
      </c>
      <c r="D15" s="2" t="s">
        <v>30</v>
      </c>
      <c r="E15" t="s">
        <v>31</v>
      </c>
    </row>
    <row r="16" spans="1:5">
      <c r="A16" s="1">
        <v>45669</v>
      </c>
      <c r="B16" s="2" t="s">
        <v>40</v>
      </c>
      <c r="C16">
        <v>-9.4</v>
      </c>
      <c r="D16" s="2" t="s">
        <v>30</v>
      </c>
      <c r="E16" t="s">
        <v>41</v>
      </c>
    </row>
    <row r="17" spans="1:5">
      <c r="A17" s="1">
        <v>45726</v>
      </c>
      <c r="B17" s="2" t="s">
        <v>43</v>
      </c>
      <c r="C17">
        <v>-91.1</v>
      </c>
      <c r="D17" s="2" t="s">
        <v>30</v>
      </c>
      <c r="E17" t="s">
        <v>44</v>
      </c>
    </row>
    <row r="18" spans="1:5">
      <c r="A18" s="1">
        <v>45663</v>
      </c>
      <c r="B18" s="2" t="s">
        <v>45</v>
      </c>
      <c r="C18">
        <v>-189.89</v>
      </c>
      <c r="D18" s="2" t="s">
        <v>30</v>
      </c>
      <c r="E18" t="s">
        <v>46</v>
      </c>
    </row>
    <row r="19" spans="1:5">
      <c r="A19" s="1">
        <v>45683</v>
      </c>
      <c r="B19" s="2" t="s">
        <v>32</v>
      </c>
      <c r="C19">
        <v>-60.68</v>
      </c>
      <c r="D19" s="2" t="s">
        <v>30</v>
      </c>
      <c r="E19" t="s">
        <v>33</v>
      </c>
    </row>
    <row r="20" spans="1:5">
      <c r="A20" s="1">
        <v>45732</v>
      </c>
      <c r="B20" s="2" t="s">
        <v>49</v>
      </c>
      <c r="C20">
        <v>-152.47999999999999</v>
      </c>
      <c r="D20" s="2" t="s">
        <v>30</v>
      </c>
      <c r="E20" t="s">
        <v>50</v>
      </c>
    </row>
    <row r="21" spans="1:5">
      <c r="A21" s="1">
        <v>45712</v>
      </c>
      <c r="B21" s="2" t="s">
        <v>36</v>
      </c>
      <c r="C21">
        <v>-123.52</v>
      </c>
      <c r="D21" s="2" t="s">
        <v>30</v>
      </c>
      <c r="E21" t="s">
        <v>37</v>
      </c>
    </row>
    <row r="22" spans="1:5">
      <c r="A22" s="1">
        <v>45686</v>
      </c>
      <c r="B22" s="2" t="s">
        <v>38</v>
      </c>
      <c r="C22">
        <v>-161.21</v>
      </c>
      <c r="D22" s="2" t="s">
        <v>30</v>
      </c>
      <c r="E22" t="s">
        <v>39</v>
      </c>
    </row>
    <row r="23" spans="1:5">
      <c r="A23" s="1">
        <v>45691</v>
      </c>
      <c r="B23" s="2" t="s">
        <v>43</v>
      </c>
      <c r="C23">
        <v>-249.48</v>
      </c>
      <c r="D23" s="2" t="s">
        <v>30</v>
      </c>
      <c r="E23" t="s">
        <v>44</v>
      </c>
    </row>
    <row r="24" spans="1:5">
      <c r="A24" s="1">
        <v>45701</v>
      </c>
      <c r="B24" s="2" t="s">
        <v>51</v>
      </c>
      <c r="C24">
        <v>-11.92</v>
      </c>
      <c r="D24" s="2" t="s">
        <v>30</v>
      </c>
      <c r="E24" t="s">
        <v>52</v>
      </c>
    </row>
    <row r="25" spans="1:5">
      <c r="A25" s="1">
        <v>45668</v>
      </c>
      <c r="B25" s="2" t="s">
        <v>29</v>
      </c>
      <c r="C25">
        <v>-138.82</v>
      </c>
      <c r="D25" s="2" t="s">
        <v>30</v>
      </c>
      <c r="E25" t="s">
        <v>31</v>
      </c>
    </row>
    <row r="26" spans="1:5">
      <c r="A26" s="1">
        <v>45718</v>
      </c>
      <c r="B26" s="2" t="s">
        <v>29</v>
      </c>
      <c r="C26">
        <v>-148.91</v>
      </c>
      <c r="D26" s="2" t="s">
        <v>30</v>
      </c>
      <c r="E26" t="s">
        <v>31</v>
      </c>
    </row>
    <row r="27" spans="1:5">
      <c r="A27" s="1">
        <v>45660</v>
      </c>
      <c r="B27" s="2" t="s">
        <v>49</v>
      </c>
      <c r="C27">
        <v>-156.32</v>
      </c>
      <c r="D27" s="2" t="s">
        <v>30</v>
      </c>
      <c r="E27" t="s">
        <v>50</v>
      </c>
    </row>
    <row r="28" spans="1:5">
      <c r="A28" s="1">
        <v>45703</v>
      </c>
      <c r="B28" s="2" t="s">
        <v>47</v>
      </c>
      <c r="C28">
        <v>1500</v>
      </c>
      <c r="D28" s="2" t="s">
        <v>48</v>
      </c>
      <c r="E28" t="s">
        <v>47</v>
      </c>
    </row>
    <row r="29" spans="1:5">
      <c r="A29" s="1">
        <v>45682</v>
      </c>
      <c r="B29" s="2" t="s">
        <v>49</v>
      </c>
      <c r="C29">
        <v>-127.05</v>
      </c>
      <c r="D29" s="2" t="s">
        <v>30</v>
      </c>
      <c r="E29" t="s">
        <v>50</v>
      </c>
    </row>
    <row r="30" spans="1:5">
      <c r="A30" s="1">
        <v>45660</v>
      </c>
      <c r="B30" s="2" t="s">
        <v>38</v>
      </c>
      <c r="C30">
        <v>-38.85</v>
      </c>
      <c r="D30" s="2" t="s">
        <v>30</v>
      </c>
      <c r="E30" t="s">
        <v>39</v>
      </c>
    </row>
    <row r="31" spans="1:5">
      <c r="A31" s="1">
        <v>45703</v>
      </c>
      <c r="B31" s="2" t="s">
        <v>51</v>
      </c>
      <c r="C31">
        <v>-82.09</v>
      </c>
      <c r="D31" s="2" t="s">
        <v>30</v>
      </c>
      <c r="E31" t="s">
        <v>52</v>
      </c>
    </row>
    <row r="32" spans="1:5">
      <c r="A32" s="1">
        <v>45703</v>
      </c>
      <c r="B32" s="2" t="s">
        <v>42</v>
      </c>
      <c r="C32">
        <v>-218.45</v>
      </c>
      <c r="D32" s="2" t="s">
        <v>30</v>
      </c>
      <c r="E32" t="s">
        <v>16</v>
      </c>
    </row>
    <row r="33" spans="1:5">
      <c r="A33" s="1">
        <v>45695</v>
      </c>
      <c r="B33" s="2" t="s">
        <v>51</v>
      </c>
      <c r="C33">
        <v>-188.22</v>
      </c>
      <c r="D33" s="2" t="s">
        <v>30</v>
      </c>
      <c r="E33" t="s">
        <v>52</v>
      </c>
    </row>
    <row r="34" spans="1:5">
      <c r="A34" s="1">
        <v>45689</v>
      </c>
      <c r="B34" s="2" t="s">
        <v>47</v>
      </c>
      <c r="C34">
        <v>1500</v>
      </c>
      <c r="D34" s="2" t="s">
        <v>48</v>
      </c>
      <c r="E34" t="s">
        <v>47</v>
      </c>
    </row>
    <row r="35" spans="1:5">
      <c r="A35" s="1">
        <v>45674</v>
      </c>
      <c r="B35" s="2" t="s">
        <v>47</v>
      </c>
      <c r="C35">
        <v>1500</v>
      </c>
      <c r="D35" s="2" t="s">
        <v>48</v>
      </c>
      <c r="E35" t="s">
        <v>47</v>
      </c>
    </row>
    <row r="36" spans="1:5">
      <c r="A36" s="1">
        <v>45702</v>
      </c>
      <c r="B36" s="2" t="s">
        <v>42</v>
      </c>
      <c r="C36">
        <v>-100.53</v>
      </c>
      <c r="D36" s="2" t="s">
        <v>30</v>
      </c>
      <c r="E36" t="s">
        <v>16</v>
      </c>
    </row>
    <row r="37" spans="1:5">
      <c r="A37" s="1">
        <v>45730</v>
      </c>
      <c r="B37" s="2" t="s">
        <v>51</v>
      </c>
      <c r="C37">
        <v>-182.96</v>
      </c>
      <c r="D37" s="2" t="s">
        <v>30</v>
      </c>
      <c r="E37" t="s">
        <v>52</v>
      </c>
    </row>
    <row r="38" spans="1:5">
      <c r="A38" s="1">
        <v>45693</v>
      </c>
      <c r="B38" s="2" t="s">
        <v>43</v>
      </c>
      <c r="C38">
        <v>-112.47</v>
      </c>
      <c r="D38" s="2" t="s">
        <v>30</v>
      </c>
      <c r="E38" t="s">
        <v>44</v>
      </c>
    </row>
    <row r="39" spans="1:5">
      <c r="A39" s="1">
        <v>45738</v>
      </c>
      <c r="B39" s="2" t="s">
        <v>34</v>
      </c>
      <c r="C39">
        <v>-32.43</v>
      </c>
      <c r="D39" s="2" t="s">
        <v>30</v>
      </c>
      <c r="E39" t="s">
        <v>35</v>
      </c>
    </row>
    <row r="40" spans="1:5">
      <c r="A40" s="1">
        <v>45711</v>
      </c>
      <c r="B40" s="2" t="s">
        <v>36</v>
      </c>
      <c r="C40">
        <v>-208.66</v>
      </c>
      <c r="D40" s="2" t="s">
        <v>30</v>
      </c>
      <c r="E40" t="s">
        <v>37</v>
      </c>
    </row>
    <row r="41" spans="1:5">
      <c r="A41" s="1">
        <v>45679</v>
      </c>
      <c r="B41" s="2" t="s">
        <v>29</v>
      </c>
      <c r="C41">
        <v>-146.4</v>
      </c>
      <c r="D41" s="2" t="s">
        <v>30</v>
      </c>
      <c r="E41" t="s">
        <v>31</v>
      </c>
    </row>
    <row r="42" spans="1:5">
      <c r="A42" s="1">
        <v>45716</v>
      </c>
      <c r="B42" s="2" t="s">
        <v>51</v>
      </c>
      <c r="C42">
        <v>-40.96</v>
      </c>
      <c r="D42" s="2" t="s">
        <v>30</v>
      </c>
      <c r="E42" t="s">
        <v>52</v>
      </c>
    </row>
    <row r="43" spans="1:5">
      <c r="A43" s="1">
        <v>45735</v>
      </c>
      <c r="B43" s="2" t="s">
        <v>34</v>
      </c>
      <c r="C43">
        <v>-93.74</v>
      </c>
      <c r="D43" s="2" t="s">
        <v>30</v>
      </c>
      <c r="E43" t="s">
        <v>35</v>
      </c>
    </row>
    <row r="44" spans="1:5">
      <c r="A44" s="1">
        <v>45661</v>
      </c>
      <c r="B44" s="2" t="s">
        <v>43</v>
      </c>
      <c r="C44">
        <v>-38.32</v>
      </c>
      <c r="D44" s="2" t="s">
        <v>30</v>
      </c>
      <c r="E44" t="s">
        <v>44</v>
      </c>
    </row>
    <row r="45" spans="1:5">
      <c r="A45" s="1">
        <v>45683</v>
      </c>
      <c r="B45" s="2" t="s">
        <v>49</v>
      </c>
      <c r="C45">
        <v>-96.33</v>
      </c>
      <c r="D45" s="2" t="s">
        <v>30</v>
      </c>
      <c r="E45" t="s">
        <v>50</v>
      </c>
    </row>
    <row r="46" spans="1:5">
      <c r="A46" s="1">
        <v>45664</v>
      </c>
      <c r="B46" s="2" t="s">
        <v>42</v>
      </c>
      <c r="C46">
        <v>-173.84</v>
      </c>
      <c r="D46" s="2" t="s">
        <v>30</v>
      </c>
      <c r="E46" t="s">
        <v>16</v>
      </c>
    </row>
    <row r="47" spans="1:5">
      <c r="A47" s="1">
        <v>45665</v>
      </c>
      <c r="B47" s="2" t="s">
        <v>40</v>
      </c>
      <c r="C47">
        <v>-92.01</v>
      </c>
      <c r="D47" s="2" t="s">
        <v>30</v>
      </c>
      <c r="E47" t="s">
        <v>41</v>
      </c>
    </row>
    <row r="48" spans="1:5">
      <c r="A48" s="1">
        <v>45681</v>
      </c>
      <c r="B48" s="2" t="s">
        <v>43</v>
      </c>
      <c r="C48">
        <v>-133.69</v>
      </c>
      <c r="D48" s="2" t="s">
        <v>30</v>
      </c>
      <c r="E48" t="s">
        <v>44</v>
      </c>
    </row>
    <row r="49" spans="1:5">
      <c r="A49" s="1">
        <v>45730</v>
      </c>
      <c r="B49" s="2" t="s">
        <v>43</v>
      </c>
      <c r="C49">
        <v>-75.290000000000006</v>
      </c>
      <c r="D49" s="2" t="s">
        <v>30</v>
      </c>
      <c r="E49" t="s">
        <v>44</v>
      </c>
    </row>
    <row r="50" spans="1:5">
      <c r="A50" s="1">
        <v>45675</v>
      </c>
      <c r="B50" s="2" t="s">
        <v>36</v>
      </c>
      <c r="C50">
        <v>-45.54</v>
      </c>
      <c r="D50" s="2" t="s">
        <v>30</v>
      </c>
      <c r="E50" t="s">
        <v>37</v>
      </c>
    </row>
    <row r="51" spans="1:5">
      <c r="A51" s="1">
        <v>45679</v>
      </c>
      <c r="B51" s="2" t="s">
        <v>29</v>
      </c>
      <c r="C51">
        <v>-80.27</v>
      </c>
      <c r="D51" s="2" t="s">
        <v>30</v>
      </c>
      <c r="E51" t="s">
        <v>31</v>
      </c>
    </row>
    <row r="52" spans="1:5">
      <c r="A52" s="1">
        <v>45721</v>
      </c>
      <c r="B52" s="2" t="s">
        <v>40</v>
      </c>
      <c r="C52">
        <v>-245.71</v>
      </c>
      <c r="D52" s="2" t="s">
        <v>30</v>
      </c>
      <c r="E52" t="s">
        <v>41</v>
      </c>
    </row>
    <row r="53" spans="1:5">
      <c r="A53" s="1">
        <v>45719</v>
      </c>
      <c r="B53" s="2" t="s">
        <v>34</v>
      </c>
      <c r="C53">
        <v>-183.46</v>
      </c>
      <c r="D53" s="2" t="s">
        <v>30</v>
      </c>
      <c r="E53" t="s">
        <v>35</v>
      </c>
    </row>
    <row r="54" spans="1:5">
      <c r="A54" s="1">
        <v>45688</v>
      </c>
      <c r="B54" s="2" t="s">
        <v>38</v>
      </c>
      <c r="C54">
        <v>-148.74</v>
      </c>
      <c r="D54" s="2" t="s">
        <v>30</v>
      </c>
      <c r="E54" t="s">
        <v>39</v>
      </c>
    </row>
    <row r="55" spans="1:5">
      <c r="A55" s="1">
        <v>45729</v>
      </c>
      <c r="B55" s="2" t="s">
        <v>47</v>
      </c>
      <c r="C55">
        <v>1500</v>
      </c>
      <c r="D55" s="2" t="s">
        <v>48</v>
      </c>
      <c r="E55" t="s">
        <v>47</v>
      </c>
    </row>
    <row r="56" spans="1:5">
      <c r="A56" s="1">
        <v>45727</v>
      </c>
      <c r="B56" s="2" t="s">
        <v>38</v>
      </c>
      <c r="C56">
        <v>-115.47</v>
      </c>
      <c r="D56" s="2" t="s">
        <v>30</v>
      </c>
      <c r="E56" t="s">
        <v>39</v>
      </c>
    </row>
    <row r="57" spans="1:5">
      <c r="A57" s="1">
        <v>45714</v>
      </c>
      <c r="B57" s="2" t="s">
        <v>43</v>
      </c>
      <c r="C57">
        <v>-183.63</v>
      </c>
      <c r="D57" s="2" t="s">
        <v>30</v>
      </c>
      <c r="E57" t="s">
        <v>44</v>
      </c>
    </row>
    <row r="58" spans="1:5">
      <c r="A58" s="1">
        <v>45725</v>
      </c>
      <c r="B58" s="2" t="s">
        <v>34</v>
      </c>
      <c r="C58">
        <v>-160.94999999999999</v>
      </c>
      <c r="D58" s="2" t="s">
        <v>30</v>
      </c>
      <c r="E58" t="s">
        <v>35</v>
      </c>
    </row>
    <row r="59" spans="1:5">
      <c r="A59" s="1">
        <v>45694</v>
      </c>
      <c r="B59" s="2" t="s">
        <v>47</v>
      </c>
      <c r="C59">
        <v>1500</v>
      </c>
      <c r="D59" s="2" t="s">
        <v>48</v>
      </c>
      <c r="E59" t="s">
        <v>47</v>
      </c>
    </row>
    <row r="60" spans="1:5">
      <c r="A60" s="1">
        <v>45661</v>
      </c>
      <c r="B60" s="2" t="s">
        <v>49</v>
      </c>
      <c r="C60">
        <v>-248.11</v>
      </c>
      <c r="D60" s="2" t="s">
        <v>30</v>
      </c>
      <c r="E60" t="s">
        <v>50</v>
      </c>
    </row>
    <row r="61" spans="1:5">
      <c r="A61" s="1">
        <v>45679</v>
      </c>
      <c r="B61" s="2" t="s">
        <v>51</v>
      </c>
      <c r="C61">
        <v>-227.6</v>
      </c>
      <c r="D61" s="2" t="s">
        <v>30</v>
      </c>
      <c r="E61" t="s">
        <v>52</v>
      </c>
    </row>
    <row r="62" spans="1:5">
      <c r="A62" s="1">
        <v>45708</v>
      </c>
      <c r="B62" s="2" t="s">
        <v>34</v>
      </c>
      <c r="C62">
        <v>-192.47</v>
      </c>
      <c r="D62" s="2" t="s">
        <v>30</v>
      </c>
      <c r="E62" t="s">
        <v>35</v>
      </c>
    </row>
    <row r="63" spans="1:5">
      <c r="A63" s="1">
        <v>45733</v>
      </c>
      <c r="B63" s="2" t="s">
        <v>49</v>
      </c>
      <c r="C63">
        <v>-80.94</v>
      </c>
      <c r="D63" s="2" t="s">
        <v>30</v>
      </c>
      <c r="E63" t="s">
        <v>50</v>
      </c>
    </row>
    <row r="64" spans="1:5">
      <c r="A64" s="1">
        <v>45741</v>
      </c>
      <c r="B64" s="2" t="s">
        <v>38</v>
      </c>
      <c r="C64">
        <v>-44.04</v>
      </c>
      <c r="D64" s="2" t="s">
        <v>30</v>
      </c>
      <c r="E64" t="s">
        <v>39</v>
      </c>
    </row>
    <row r="65" spans="1:5">
      <c r="A65" s="1">
        <v>45717</v>
      </c>
      <c r="B65" s="2" t="s">
        <v>42</v>
      </c>
      <c r="C65">
        <v>-121.37</v>
      </c>
      <c r="D65" s="2" t="s">
        <v>30</v>
      </c>
      <c r="E65" t="s">
        <v>16</v>
      </c>
    </row>
    <row r="66" spans="1:5">
      <c r="A66" s="1">
        <v>45729</v>
      </c>
      <c r="B66" s="2" t="s">
        <v>36</v>
      </c>
      <c r="C66">
        <v>-177.25</v>
      </c>
      <c r="D66" s="2" t="s">
        <v>30</v>
      </c>
      <c r="E66" t="s">
        <v>37</v>
      </c>
    </row>
    <row r="67" spans="1:5">
      <c r="A67" s="1">
        <v>45746</v>
      </c>
      <c r="B67" s="2" t="s">
        <v>51</v>
      </c>
      <c r="C67">
        <v>-179.68</v>
      </c>
      <c r="D67" s="2" t="s">
        <v>30</v>
      </c>
      <c r="E67" t="s">
        <v>52</v>
      </c>
    </row>
    <row r="68" spans="1:5">
      <c r="A68" s="1">
        <v>45692</v>
      </c>
      <c r="B68" s="2" t="s">
        <v>40</v>
      </c>
      <c r="C68">
        <v>-44</v>
      </c>
      <c r="D68" s="2" t="s">
        <v>30</v>
      </c>
      <c r="E68" t="s">
        <v>41</v>
      </c>
    </row>
    <row r="69" spans="1:5">
      <c r="A69" s="1">
        <v>45690</v>
      </c>
      <c r="B69" s="2" t="s">
        <v>29</v>
      </c>
      <c r="C69">
        <v>-214.34</v>
      </c>
      <c r="D69" s="2" t="s">
        <v>30</v>
      </c>
      <c r="E69" t="s">
        <v>31</v>
      </c>
    </row>
    <row r="70" spans="1:5">
      <c r="A70" s="1">
        <v>45697</v>
      </c>
      <c r="B70" s="2" t="s">
        <v>42</v>
      </c>
      <c r="C70">
        <v>-208.11</v>
      </c>
      <c r="D70" s="2" t="s">
        <v>30</v>
      </c>
      <c r="E70" t="s">
        <v>16</v>
      </c>
    </row>
    <row r="71" spans="1:5">
      <c r="A71" s="1">
        <v>45662</v>
      </c>
      <c r="B71" s="2" t="s">
        <v>29</v>
      </c>
      <c r="C71">
        <v>-122.04</v>
      </c>
      <c r="D71" s="2" t="s">
        <v>30</v>
      </c>
      <c r="E71" t="s">
        <v>31</v>
      </c>
    </row>
    <row r="72" spans="1:5">
      <c r="A72" s="1">
        <v>45717</v>
      </c>
      <c r="B72" s="2" t="s">
        <v>47</v>
      </c>
      <c r="C72">
        <v>1500</v>
      </c>
      <c r="D72" s="2" t="s">
        <v>48</v>
      </c>
      <c r="E72" t="s">
        <v>47</v>
      </c>
    </row>
    <row r="73" spans="1:5">
      <c r="A73" s="1">
        <v>45723</v>
      </c>
      <c r="B73" s="2" t="s">
        <v>47</v>
      </c>
      <c r="C73">
        <v>1500</v>
      </c>
      <c r="D73" s="2" t="s">
        <v>48</v>
      </c>
      <c r="E73" t="s">
        <v>47</v>
      </c>
    </row>
    <row r="74" spans="1:5">
      <c r="A74" s="1">
        <v>45664</v>
      </c>
      <c r="B74" s="2" t="s">
        <v>42</v>
      </c>
      <c r="C74">
        <v>-189.91</v>
      </c>
      <c r="D74" s="2" t="s">
        <v>30</v>
      </c>
      <c r="E74" t="s">
        <v>16</v>
      </c>
    </row>
    <row r="75" spans="1:5">
      <c r="A75" s="1">
        <v>45708</v>
      </c>
      <c r="B75" s="2" t="s">
        <v>32</v>
      </c>
      <c r="C75">
        <v>-210.48</v>
      </c>
      <c r="D75" s="2" t="s">
        <v>30</v>
      </c>
      <c r="E75" t="s">
        <v>33</v>
      </c>
    </row>
    <row r="76" spans="1:5">
      <c r="A76" s="1">
        <v>45678</v>
      </c>
      <c r="B76" s="2" t="s">
        <v>34</v>
      </c>
      <c r="C76">
        <v>-103.1</v>
      </c>
      <c r="D76" s="2" t="s">
        <v>30</v>
      </c>
      <c r="E76" t="s">
        <v>35</v>
      </c>
    </row>
    <row r="77" spans="1:5">
      <c r="A77" s="1">
        <v>45723</v>
      </c>
      <c r="B77" s="2" t="s">
        <v>38</v>
      </c>
      <c r="C77">
        <v>-113.54</v>
      </c>
      <c r="D77" s="2" t="s">
        <v>30</v>
      </c>
      <c r="E77" t="s">
        <v>39</v>
      </c>
    </row>
    <row r="78" spans="1:5">
      <c r="A78" s="1">
        <v>45695</v>
      </c>
      <c r="B78" s="2" t="s">
        <v>42</v>
      </c>
      <c r="C78">
        <v>-138.35</v>
      </c>
      <c r="D78" s="2" t="s">
        <v>30</v>
      </c>
      <c r="E78" t="s">
        <v>16</v>
      </c>
    </row>
    <row r="79" spans="1:5">
      <c r="A79" s="1">
        <v>45659</v>
      </c>
      <c r="B79" s="2" t="s">
        <v>42</v>
      </c>
      <c r="C79">
        <v>-171.17</v>
      </c>
      <c r="D79" s="2" t="s">
        <v>30</v>
      </c>
      <c r="E79" t="s">
        <v>16</v>
      </c>
    </row>
    <row r="80" spans="1:5">
      <c r="A80" s="1">
        <v>45730</v>
      </c>
      <c r="B80" s="2" t="s">
        <v>47</v>
      </c>
      <c r="C80">
        <v>1500</v>
      </c>
      <c r="D80" s="2" t="s">
        <v>48</v>
      </c>
      <c r="E80" t="s">
        <v>47</v>
      </c>
    </row>
    <row r="81" spans="1:5">
      <c r="A81" s="1">
        <v>45720</v>
      </c>
      <c r="B81" s="2" t="s">
        <v>36</v>
      </c>
      <c r="C81">
        <v>-190.92</v>
      </c>
      <c r="D81" s="2" t="s">
        <v>30</v>
      </c>
      <c r="E81" t="s">
        <v>37</v>
      </c>
    </row>
    <row r="82" spans="1:5">
      <c r="A82" s="1">
        <v>45691</v>
      </c>
      <c r="B82" s="2" t="s">
        <v>43</v>
      </c>
      <c r="C82">
        <v>-203.52</v>
      </c>
      <c r="D82" s="2" t="s">
        <v>30</v>
      </c>
      <c r="E82" t="s">
        <v>44</v>
      </c>
    </row>
    <row r="83" spans="1:5">
      <c r="A83" s="1">
        <v>45673</v>
      </c>
      <c r="B83" s="2" t="s">
        <v>29</v>
      </c>
      <c r="C83">
        <v>-36.630000000000003</v>
      </c>
      <c r="D83" s="2" t="s">
        <v>30</v>
      </c>
      <c r="E83" t="s">
        <v>31</v>
      </c>
    </row>
    <row r="84" spans="1:5">
      <c r="A84" s="1">
        <v>45665</v>
      </c>
      <c r="B84" s="2" t="s">
        <v>32</v>
      </c>
      <c r="C84">
        <v>-74.09</v>
      </c>
      <c r="D84" s="2" t="s">
        <v>30</v>
      </c>
      <c r="E84" t="s">
        <v>33</v>
      </c>
    </row>
    <row r="85" spans="1:5">
      <c r="A85" s="1">
        <v>45698</v>
      </c>
      <c r="B85" s="2" t="s">
        <v>47</v>
      </c>
      <c r="C85">
        <v>1500</v>
      </c>
      <c r="D85" s="2" t="s">
        <v>48</v>
      </c>
      <c r="E85" t="s">
        <v>47</v>
      </c>
    </row>
    <row r="86" spans="1:5">
      <c r="A86" s="1">
        <v>45718</v>
      </c>
      <c r="B86" s="2" t="s">
        <v>51</v>
      </c>
      <c r="C86">
        <v>-238.85</v>
      </c>
      <c r="D86" s="2" t="s">
        <v>30</v>
      </c>
      <c r="E86" t="s">
        <v>52</v>
      </c>
    </row>
    <row r="87" spans="1:5">
      <c r="A87" s="1">
        <v>45702</v>
      </c>
      <c r="B87" s="2" t="s">
        <v>32</v>
      </c>
      <c r="C87">
        <v>-59.15</v>
      </c>
      <c r="D87" s="2" t="s">
        <v>30</v>
      </c>
      <c r="E87" t="s">
        <v>33</v>
      </c>
    </row>
    <row r="88" spans="1:5">
      <c r="A88" s="1">
        <v>45662</v>
      </c>
      <c r="B88" s="2" t="s">
        <v>34</v>
      </c>
      <c r="C88">
        <v>-78.59</v>
      </c>
      <c r="D88" s="2" t="s">
        <v>30</v>
      </c>
      <c r="E88" t="s">
        <v>35</v>
      </c>
    </row>
    <row r="89" spans="1:5">
      <c r="A89" s="1">
        <v>45683</v>
      </c>
      <c r="B89" s="2" t="s">
        <v>40</v>
      </c>
      <c r="C89">
        <v>-240.69</v>
      </c>
      <c r="D89" s="2" t="s">
        <v>30</v>
      </c>
      <c r="E89" t="s">
        <v>41</v>
      </c>
    </row>
    <row r="90" spans="1:5">
      <c r="A90" s="1">
        <v>45722</v>
      </c>
      <c r="B90" s="2" t="s">
        <v>43</v>
      </c>
      <c r="C90">
        <v>-25.88</v>
      </c>
      <c r="D90" s="2" t="s">
        <v>30</v>
      </c>
      <c r="E90" t="s">
        <v>44</v>
      </c>
    </row>
    <row r="91" spans="1:5">
      <c r="A91" s="1">
        <v>45724</v>
      </c>
      <c r="B91" s="2" t="s">
        <v>38</v>
      </c>
      <c r="C91">
        <v>-121.55</v>
      </c>
      <c r="D91" s="2" t="s">
        <v>30</v>
      </c>
      <c r="E91" t="s">
        <v>39</v>
      </c>
    </row>
    <row r="92" spans="1:5">
      <c r="A92" s="1">
        <v>45719</v>
      </c>
      <c r="B92" s="2" t="s">
        <v>29</v>
      </c>
      <c r="C92">
        <v>-188.26</v>
      </c>
      <c r="D92" s="2" t="s">
        <v>30</v>
      </c>
      <c r="E92" t="s">
        <v>31</v>
      </c>
    </row>
    <row r="93" spans="1:5">
      <c r="A93" s="1">
        <v>45708</v>
      </c>
      <c r="B93" s="2" t="s">
        <v>47</v>
      </c>
      <c r="C93">
        <v>1500</v>
      </c>
      <c r="D93" s="2" t="s">
        <v>48</v>
      </c>
      <c r="E93" t="s">
        <v>47</v>
      </c>
    </row>
    <row r="94" spans="1:5">
      <c r="A94" s="1">
        <v>45706</v>
      </c>
      <c r="B94" s="2" t="s">
        <v>42</v>
      </c>
      <c r="C94">
        <v>-152.02000000000001</v>
      </c>
      <c r="D94" s="2" t="s">
        <v>30</v>
      </c>
      <c r="E94" t="s">
        <v>16</v>
      </c>
    </row>
    <row r="95" spans="1:5">
      <c r="A95" s="1">
        <v>45699</v>
      </c>
      <c r="B95" s="2" t="s">
        <v>42</v>
      </c>
      <c r="C95">
        <v>-164.77</v>
      </c>
      <c r="D95" s="2" t="s">
        <v>30</v>
      </c>
      <c r="E95" t="s">
        <v>16</v>
      </c>
    </row>
    <row r="96" spans="1:5">
      <c r="A96" s="1">
        <v>45659</v>
      </c>
      <c r="B96" s="2" t="s">
        <v>51</v>
      </c>
      <c r="C96">
        <v>-37.020000000000003</v>
      </c>
      <c r="D96" s="2" t="s">
        <v>30</v>
      </c>
      <c r="E96" t="s">
        <v>52</v>
      </c>
    </row>
    <row r="97" spans="1:5">
      <c r="A97" s="1">
        <v>45737</v>
      </c>
      <c r="B97" s="2" t="s">
        <v>32</v>
      </c>
      <c r="C97">
        <v>-39.17</v>
      </c>
      <c r="D97" s="2" t="s">
        <v>30</v>
      </c>
      <c r="E97" t="s">
        <v>33</v>
      </c>
    </row>
    <row r="98" spans="1:5">
      <c r="A98" s="1">
        <v>45664</v>
      </c>
      <c r="B98" s="2" t="s">
        <v>45</v>
      </c>
      <c r="C98">
        <v>-103.55</v>
      </c>
      <c r="D98" s="2" t="s">
        <v>30</v>
      </c>
      <c r="E98" t="s">
        <v>46</v>
      </c>
    </row>
    <row r="99" spans="1:5">
      <c r="A99" s="1">
        <v>45678</v>
      </c>
      <c r="B99" s="2" t="s">
        <v>47</v>
      </c>
      <c r="C99">
        <v>1500</v>
      </c>
      <c r="D99" s="2" t="s">
        <v>48</v>
      </c>
      <c r="E99" t="s">
        <v>47</v>
      </c>
    </row>
    <row r="100" spans="1:5">
      <c r="A100" s="1">
        <v>45676</v>
      </c>
      <c r="B100" s="2" t="s">
        <v>47</v>
      </c>
      <c r="C100">
        <v>1500</v>
      </c>
      <c r="D100" s="2" t="s">
        <v>48</v>
      </c>
      <c r="E100" t="s">
        <v>47</v>
      </c>
    </row>
    <row r="101" spans="1:5">
      <c r="A101" s="1">
        <v>45677</v>
      </c>
      <c r="B101" s="2" t="s">
        <v>38</v>
      </c>
      <c r="C101">
        <v>-204.76</v>
      </c>
      <c r="D101" s="2" t="s">
        <v>30</v>
      </c>
      <c r="E101" t="s">
        <v>39</v>
      </c>
    </row>
    <row r="102" spans="1:5">
      <c r="A102" s="1">
        <v>45732</v>
      </c>
      <c r="B102" s="2" t="s">
        <v>34</v>
      </c>
      <c r="C102">
        <v>-209.85</v>
      </c>
      <c r="D102" s="2" t="s">
        <v>30</v>
      </c>
      <c r="E102" t="s">
        <v>35</v>
      </c>
    </row>
    <row r="103" spans="1:5">
      <c r="A103" s="1">
        <v>45714</v>
      </c>
      <c r="B103" s="2" t="s">
        <v>43</v>
      </c>
      <c r="C103">
        <v>-186.7</v>
      </c>
      <c r="D103" s="2" t="s">
        <v>30</v>
      </c>
      <c r="E103" t="s">
        <v>44</v>
      </c>
    </row>
    <row r="104" spans="1:5">
      <c r="A104" s="1">
        <v>45703</v>
      </c>
      <c r="B104" s="2" t="s">
        <v>32</v>
      </c>
      <c r="C104">
        <v>-182.1</v>
      </c>
      <c r="D104" s="2" t="s">
        <v>30</v>
      </c>
      <c r="E104" t="s">
        <v>33</v>
      </c>
    </row>
    <row r="105" spans="1:5">
      <c r="A105" s="1">
        <v>45704</v>
      </c>
      <c r="B105" s="2" t="s">
        <v>36</v>
      </c>
      <c r="C105">
        <v>-64.83</v>
      </c>
      <c r="D105" s="2" t="s">
        <v>30</v>
      </c>
      <c r="E105" t="s">
        <v>37</v>
      </c>
    </row>
    <row r="106" spans="1:5">
      <c r="A106" s="1">
        <v>45706</v>
      </c>
      <c r="B106" s="2" t="s">
        <v>34</v>
      </c>
      <c r="C106">
        <v>-142.85</v>
      </c>
      <c r="D106" s="2" t="s">
        <v>30</v>
      </c>
      <c r="E106" t="s">
        <v>35</v>
      </c>
    </row>
    <row r="107" spans="1:5">
      <c r="A107" s="1">
        <v>45727</v>
      </c>
      <c r="B107" s="2" t="s">
        <v>32</v>
      </c>
      <c r="C107">
        <v>-147.77000000000001</v>
      </c>
      <c r="D107" s="2" t="s">
        <v>30</v>
      </c>
      <c r="E107" t="s">
        <v>33</v>
      </c>
    </row>
    <row r="108" spans="1:5">
      <c r="A108" s="1">
        <v>45677</v>
      </c>
      <c r="B108" s="2" t="s">
        <v>49</v>
      </c>
      <c r="C108">
        <v>-163.81</v>
      </c>
      <c r="D108" s="2" t="s">
        <v>30</v>
      </c>
      <c r="E108" t="s">
        <v>50</v>
      </c>
    </row>
    <row r="109" spans="1:5">
      <c r="A109" s="1">
        <v>45659</v>
      </c>
      <c r="B109" s="2" t="s">
        <v>51</v>
      </c>
      <c r="C109">
        <v>-156.13999999999999</v>
      </c>
      <c r="D109" s="2" t="s">
        <v>30</v>
      </c>
      <c r="E109" t="s">
        <v>52</v>
      </c>
    </row>
    <row r="110" spans="1:5">
      <c r="A110" s="1">
        <v>45715</v>
      </c>
      <c r="B110" s="2" t="s">
        <v>43</v>
      </c>
      <c r="C110">
        <v>-218.31</v>
      </c>
      <c r="D110" s="2" t="s">
        <v>30</v>
      </c>
      <c r="E110" t="s">
        <v>44</v>
      </c>
    </row>
    <row r="111" spans="1:5">
      <c r="A111" s="1">
        <v>45737</v>
      </c>
      <c r="B111" s="2" t="s">
        <v>45</v>
      </c>
      <c r="C111">
        <v>-151.83000000000001</v>
      </c>
      <c r="D111" s="2" t="s">
        <v>30</v>
      </c>
      <c r="E111" t="s">
        <v>46</v>
      </c>
    </row>
    <row r="112" spans="1:5">
      <c r="A112" s="1">
        <v>45688</v>
      </c>
      <c r="B112" s="2" t="s">
        <v>29</v>
      </c>
      <c r="C112">
        <v>-23.91</v>
      </c>
      <c r="D112" s="2" t="s">
        <v>30</v>
      </c>
      <c r="E112" t="s">
        <v>31</v>
      </c>
    </row>
    <row r="113" spans="1:5">
      <c r="A113" s="1">
        <v>45666</v>
      </c>
      <c r="B113" s="2" t="s">
        <v>38</v>
      </c>
      <c r="C113">
        <v>-246.93</v>
      </c>
      <c r="D113" s="2" t="s">
        <v>30</v>
      </c>
      <c r="E113" t="s">
        <v>39</v>
      </c>
    </row>
    <row r="114" spans="1:5">
      <c r="A114" s="1">
        <v>45702</v>
      </c>
      <c r="B114" s="2" t="s">
        <v>34</v>
      </c>
      <c r="C114">
        <v>-242.15</v>
      </c>
      <c r="D114" s="2" t="s">
        <v>30</v>
      </c>
      <c r="E114" t="s">
        <v>35</v>
      </c>
    </row>
    <row r="115" spans="1:5">
      <c r="A115" s="1">
        <v>45714</v>
      </c>
      <c r="B115" s="2" t="s">
        <v>43</v>
      </c>
      <c r="C115">
        <v>-108.85</v>
      </c>
      <c r="D115" s="2" t="s">
        <v>30</v>
      </c>
      <c r="E115" t="s">
        <v>44</v>
      </c>
    </row>
    <row r="116" spans="1:5">
      <c r="A116" s="1">
        <v>45667</v>
      </c>
      <c r="B116" s="2" t="s">
        <v>38</v>
      </c>
      <c r="C116">
        <v>-148</v>
      </c>
      <c r="D116" s="2" t="s">
        <v>30</v>
      </c>
      <c r="E116" t="s">
        <v>39</v>
      </c>
    </row>
    <row r="117" spans="1:5">
      <c r="A117" s="1">
        <v>45665</v>
      </c>
      <c r="B117" s="2" t="s">
        <v>38</v>
      </c>
      <c r="C117">
        <v>-183.41</v>
      </c>
      <c r="D117" s="2" t="s">
        <v>30</v>
      </c>
      <c r="E117" t="s">
        <v>39</v>
      </c>
    </row>
    <row r="118" spans="1:5">
      <c r="A118" s="1">
        <v>45707</v>
      </c>
      <c r="B118" s="2" t="s">
        <v>36</v>
      </c>
      <c r="C118">
        <v>-229.2</v>
      </c>
      <c r="D118" s="2" t="s">
        <v>30</v>
      </c>
      <c r="E118" t="s">
        <v>37</v>
      </c>
    </row>
    <row r="119" spans="1:5">
      <c r="A119" s="1">
        <v>45701</v>
      </c>
      <c r="B119" s="2" t="s">
        <v>47</v>
      </c>
      <c r="C119">
        <v>1500</v>
      </c>
      <c r="D119" s="2" t="s">
        <v>48</v>
      </c>
      <c r="E119" t="s">
        <v>47</v>
      </c>
    </row>
    <row r="120" spans="1:5">
      <c r="A120" s="1">
        <v>45691</v>
      </c>
      <c r="B120" s="2" t="s">
        <v>38</v>
      </c>
      <c r="C120">
        <v>-208.56</v>
      </c>
      <c r="D120" s="2" t="s">
        <v>30</v>
      </c>
      <c r="E120" t="s">
        <v>39</v>
      </c>
    </row>
    <row r="121" spans="1:5">
      <c r="A121" s="1">
        <v>45688</v>
      </c>
      <c r="B121" s="2" t="s">
        <v>40</v>
      </c>
      <c r="C121">
        <v>-162.83000000000001</v>
      </c>
      <c r="D121" s="2" t="s">
        <v>30</v>
      </c>
      <c r="E121" t="s">
        <v>41</v>
      </c>
    </row>
    <row r="122" spans="1:5">
      <c r="A122" s="1">
        <v>45699</v>
      </c>
      <c r="B122" s="2" t="s">
        <v>32</v>
      </c>
      <c r="C122">
        <v>-179.55</v>
      </c>
      <c r="D122" s="2" t="s">
        <v>30</v>
      </c>
      <c r="E122" t="s">
        <v>33</v>
      </c>
    </row>
    <row r="123" spans="1:5">
      <c r="A123" s="1">
        <v>45684</v>
      </c>
      <c r="B123" s="2" t="s">
        <v>34</v>
      </c>
      <c r="C123">
        <v>-235.49</v>
      </c>
      <c r="D123" s="2" t="s">
        <v>30</v>
      </c>
      <c r="E123" t="s">
        <v>35</v>
      </c>
    </row>
    <row r="124" spans="1:5">
      <c r="A124" s="1">
        <v>45715</v>
      </c>
      <c r="B124" s="2" t="s">
        <v>36</v>
      </c>
      <c r="C124">
        <v>-185.75</v>
      </c>
      <c r="D124" s="2" t="s">
        <v>30</v>
      </c>
      <c r="E124" t="s">
        <v>37</v>
      </c>
    </row>
    <row r="125" spans="1:5">
      <c r="A125" s="1">
        <v>45747</v>
      </c>
      <c r="B125" s="2" t="s">
        <v>51</v>
      </c>
      <c r="C125">
        <v>-90.67</v>
      </c>
      <c r="D125" s="2" t="s">
        <v>30</v>
      </c>
      <c r="E125" t="s">
        <v>52</v>
      </c>
    </row>
    <row r="126" spans="1:5">
      <c r="A126" s="1">
        <v>45745</v>
      </c>
      <c r="B126" s="2" t="s">
        <v>32</v>
      </c>
      <c r="C126">
        <v>-111.22</v>
      </c>
      <c r="D126" s="2" t="s">
        <v>30</v>
      </c>
      <c r="E126" t="s">
        <v>33</v>
      </c>
    </row>
    <row r="127" spans="1:5">
      <c r="A127" s="1">
        <v>45729</v>
      </c>
      <c r="B127" s="2" t="s">
        <v>51</v>
      </c>
      <c r="C127">
        <v>-207.34</v>
      </c>
      <c r="D127" s="2" t="s">
        <v>30</v>
      </c>
      <c r="E127" t="s">
        <v>52</v>
      </c>
    </row>
    <row r="128" spans="1:5">
      <c r="A128" s="1">
        <v>45704</v>
      </c>
      <c r="B128" s="2" t="s">
        <v>47</v>
      </c>
      <c r="C128">
        <v>1500</v>
      </c>
      <c r="D128" s="2" t="s">
        <v>48</v>
      </c>
      <c r="E128" t="s">
        <v>47</v>
      </c>
    </row>
    <row r="129" spans="1:5">
      <c r="A129" s="1">
        <v>45727</v>
      </c>
      <c r="B129" s="2" t="s">
        <v>45</v>
      </c>
      <c r="C129">
        <v>-190.97</v>
      </c>
      <c r="D129" s="2" t="s">
        <v>30</v>
      </c>
      <c r="E129" t="s">
        <v>46</v>
      </c>
    </row>
    <row r="130" spans="1:5">
      <c r="A130" s="1">
        <v>45673</v>
      </c>
      <c r="B130" s="2" t="s">
        <v>49</v>
      </c>
      <c r="C130">
        <v>-222.76</v>
      </c>
      <c r="D130" s="2" t="s">
        <v>30</v>
      </c>
      <c r="E130" t="s">
        <v>50</v>
      </c>
    </row>
    <row r="131" spans="1:5">
      <c r="A131" s="1">
        <v>45746</v>
      </c>
      <c r="B131" s="2" t="s">
        <v>38</v>
      </c>
      <c r="C131">
        <v>-105.38</v>
      </c>
      <c r="D131" s="2" t="s">
        <v>30</v>
      </c>
      <c r="E131" t="s">
        <v>39</v>
      </c>
    </row>
    <row r="132" spans="1:5">
      <c r="A132" s="1">
        <v>45705</v>
      </c>
      <c r="B132" s="2" t="s">
        <v>49</v>
      </c>
      <c r="C132">
        <v>-201.53</v>
      </c>
      <c r="D132" s="2" t="s">
        <v>30</v>
      </c>
      <c r="E132" t="s">
        <v>50</v>
      </c>
    </row>
    <row r="133" spans="1:5">
      <c r="A133" s="1">
        <v>45732</v>
      </c>
      <c r="B133" s="2" t="s">
        <v>38</v>
      </c>
      <c r="C133">
        <v>-41.08</v>
      </c>
      <c r="D133" s="2" t="s">
        <v>30</v>
      </c>
      <c r="E133" t="s">
        <v>39</v>
      </c>
    </row>
    <row r="134" spans="1:5">
      <c r="A134" s="1">
        <v>45742</v>
      </c>
      <c r="B134" s="2" t="s">
        <v>42</v>
      </c>
      <c r="C134">
        <v>-27.33</v>
      </c>
      <c r="D134" s="2" t="s">
        <v>30</v>
      </c>
      <c r="E134" t="s">
        <v>16</v>
      </c>
    </row>
    <row r="135" spans="1:5">
      <c r="A135" s="1">
        <v>45666</v>
      </c>
      <c r="B135" s="2" t="s">
        <v>42</v>
      </c>
      <c r="C135">
        <v>-18.57</v>
      </c>
      <c r="D135" s="2" t="s">
        <v>30</v>
      </c>
      <c r="E135" t="s">
        <v>16</v>
      </c>
    </row>
    <row r="136" spans="1:5">
      <c r="A136" s="1">
        <v>45729</v>
      </c>
      <c r="B136" s="2" t="s">
        <v>40</v>
      </c>
      <c r="C136">
        <v>-166.81</v>
      </c>
      <c r="D136" s="2" t="s">
        <v>30</v>
      </c>
      <c r="E136" t="s">
        <v>41</v>
      </c>
    </row>
    <row r="137" spans="1:5">
      <c r="A137" s="1">
        <v>45697</v>
      </c>
      <c r="B137" s="2" t="s">
        <v>47</v>
      </c>
      <c r="C137">
        <v>1500</v>
      </c>
      <c r="D137" s="2" t="s">
        <v>48</v>
      </c>
      <c r="E137" t="s">
        <v>47</v>
      </c>
    </row>
    <row r="138" spans="1:5">
      <c r="A138" s="1">
        <v>45731</v>
      </c>
      <c r="B138" s="2" t="s">
        <v>51</v>
      </c>
      <c r="C138">
        <v>-200.73</v>
      </c>
      <c r="D138" s="2" t="s">
        <v>30</v>
      </c>
      <c r="E138" t="s">
        <v>52</v>
      </c>
    </row>
    <row r="139" spans="1:5">
      <c r="A139" s="1">
        <v>45717</v>
      </c>
      <c r="B139" s="2" t="s">
        <v>43</v>
      </c>
      <c r="C139">
        <v>-165.4</v>
      </c>
      <c r="D139" s="2" t="s">
        <v>30</v>
      </c>
      <c r="E139" t="s">
        <v>44</v>
      </c>
    </row>
    <row r="140" spans="1:5">
      <c r="A140" s="1">
        <v>45724</v>
      </c>
      <c r="B140" s="2" t="s">
        <v>51</v>
      </c>
      <c r="C140">
        <v>-46.58</v>
      </c>
      <c r="D140" s="2" t="s">
        <v>30</v>
      </c>
      <c r="E140" t="s">
        <v>52</v>
      </c>
    </row>
    <row r="141" spans="1:5">
      <c r="A141" s="1">
        <v>45719</v>
      </c>
      <c r="B141" s="2" t="s">
        <v>47</v>
      </c>
      <c r="C141">
        <v>1500</v>
      </c>
      <c r="D141" s="2" t="s">
        <v>48</v>
      </c>
      <c r="E141" t="s">
        <v>47</v>
      </c>
    </row>
    <row r="142" spans="1:5">
      <c r="A142" s="1">
        <v>45660</v>
      </c>
      <c r="B142" s="2" t="s">
        <v>32</v>
      </c>
      <c r="C142">
        <v>-73.55</v>
      </c>
      <c r="D142" s="2" t="s">
        <v>30</v>
      </c>
      <c r="E142" t="s">
        <v>33</v>
      </c>
    </row>
    <row r="143" spans="1:5">
      <c r="A143" s="1">
        <v>45687</v>
      </c>
      <c r="B143" s="2" t="s">
        <v>49</v>
      </c>
      <c r="C143">
        <v>-28.47</v>
      </c>
      <c r="D143" s="2" t="s">
        <v>30</v>
      </c>
      <c r="E143" t="s">
        <v>50</v>
      </c>
    </row>
    <row r="144" spans="1:5">
      <c r="A144" s="1">
        <v>45739</v>
      </c>
      <c r="B144" s="2" t="s">
        <v>49</v>
      </c>
      <c r="C144">
        <v>-87.13</v>
      </c>
      <c r="D144" s="2" t="s">
        <v>30</v>
      </c>
      <c r="E144" t="s">
        <v>50</v>
      </c>
    </row>
    <row r="145" spans="1:5">
      <c r="A145" s="1">
        <v>45673</v>
      </c>
      <c r="B145" s="2" t="s">
        <v>36</v>
      </c>
      <c r="C145">
        <v>-174.6</v>
      </c>
      <c r="D145" s="2" t="s">
        <v>30</v>
      </c>
      <c r="E145" t="s">
        <v>37</v>
      </c>
    </row>
    <row r="146" spans="1:5">
      <c r="A146" s="1">
        <v>45671</v>
      </c>
      <c r="B146" s="2" t="s">
        <v>49</v>
      </c>
      <c r="C146">
        <v>-200.65</v>
      </c>
      <c r="D146" s="2" t="s">
        <v>30</v>
      </c>
      <c r="E146" t="s">
        <v>50</v>
      </c>
    </row>
    <row r="147" spans="1:5">
      <c r="A147" s="1">
        <v>45743</v>
      </c>
      <c r="B147" s="2" t="s">
        <v>42</v>
      </c>
      <c r="C147">
        <v>-182.18</v>
      </c>
      <c r="D147" s="2" t="s">
        <v>30</v>
      </c>
      <c r="E147" t="s">
        <v>16</v>
      </c>
    </row>
    <row r="148" spans="1:5">
      <c r="A148" s="1">
        <v>45737</v>
      </c>
      <c r="B148" s="2" t="s">
        <v>29</v>
      </c>
      <c r="C148">
        <v>-180.62</v>
      </c>
      <c r="D148" s="2" t="s">
        <v>30</v>
      </c>
      <c r="E148" t="s">
        <v>31</v>
      </c>
    </row>
    <row r="149" spans="1:5">
      <c r="A149" s="1">
        <v>45710</v>
      </c>
      <c r="B149" s="2" t="s">
        <v>38</v>
      </c>
      <c r="C149">
        <v>-67.59</v>
      </c>
      <c r="D149" s="2" t="s">
        <v>30</v>
      </c>
      <c r="E149" t="s">
        <v>39</v>
      </c>
    </row>
    <row r="150" spans="1:5">
      <c r="A150" s="1">
        <v>45757</v>
      </c>
      <c r="B150" s="2" t="s">
        <v>42</v>
      </c>
      <c r="C150">
        <v>-168.28</v>
      </c>
      <c r="D150" s="2" t="s">
        <v>30</v>
      </c>
      <c r="E150" t="s">
        <v>16</v>
      </c>
    </row>
    <row r="151" spans="1:5">
      <c r="A151" s="1">
        <v>45756</v>
      </c>
      <c r="B151" s="2" t="s">
        <v>53</v>
      </c>
      <c r="C151">
        <v>-187.26</v>
      </c>
      <c r="D151" s="2" t="s">
        <v>30</v>
      </c>
      <c r="E151" t="s">
        <v>54</v>
      </c>
    </row>
    <row r="152" spans="1:5">
      <c r="A152" s="1">
        <v>45751</v>
      </c>
      <c r="B152" s="2" t="s">
        <v>32</v>
      </c>
      <c r="C152">
        <v>-140.93</v>
      </c>
      <c r="D152" s="2" t="s">
        <v>30</v>
      </c>
      <c r="E152" t="s">
        <v>33</v>
      </c>
    </row>
    <row r="153" spans="1:5">
      <c r="A153" s="1">
        <v>45763</v>
      </c>
      <c r="B153" s="2" t="s">
        <v>47</v>
      </c>
      <c r="C153">
        <v>1500</v>
      </c>
      <c r="D153" s="2" t="s">
        <v>48</v>
      </c>
      <c r="E153" t="s">
        <v>47</v>
      </c>
    </row>
    <row r="154" spans="1:5">
      <c r="A154" s="1">
        <v>45763</v>
      </c>
      <c r="B154" s="2" t="s">
        <v>51</v>
      </c>
      <c r="C154">
        <v>-147.37</v>
      </c>
      <c r="D154" s="2" t="s">
        <v>30</v>
      </c>
      <c r="E154" t="s">
        <v>52</v>
      </c>
    </row>
    <row r="155" spans="1:5">
      <c r="A155" s="1">
        <v>45770</v>
      </c>
      <c r="B155" s="2" t="s">
        <v>36</v>
      </c>
      <c r="C155">
        <v>-40.450000000000003</v>
      </c>
      <c r="D155" s="2" t="s">
        <v>30</v>
      </c>
      <c r="E155" t="s">
        <v>37</v>
      </c>
    </row>
    <row r="156" spans="1:5">
      <c r="A156" s="1">
        <v>45758</v>
      </c>
      <c r="B156" s="2" t="s">
        <v>55</v>
      </c>
      <c r="C156">
        <v>-167.58</v>
      </c>
      <c r="D156" s="2" t="s">
        <v>30</v>
      </c>
      <c r="E156" t="s">
        <v>56</v>
      </c>
    </row>
    <row r="157" spans="1:5">
      <c r="A157" s="1">
        <v>45752</v>
      </c>
      <c r="B157" s="2" t="s">
        <v>38</v>
      </c>
      <c r="C157">
        <v>-239.03</v>
      </c>
      <c r="D157" s="2" t="s">
        <v>30</v>
      </c>
      <c r="E157" t="s">
        <v>39</v>
      </c>
    </row>
    <row r="158" spans="1:5">
      <c r="A158" s="1">
        <v>45770</v>
      </c>
      <c r="B158" s="2" t="s">
        <v>57</v>
      </c>
      <c r="C158">
        <v>-154.78</v>
      </c>
      <c r="D158" s="2" t="s">
        <v>30</v>
      </c>
      <c r="E158" t="s">
        <v>58</v>
      </c>
    </row>
    <row r="159" spans="1:5">
      <c r="A159" s="1">
        <v>45761</v>
      </c>
      <c r="B159" s="2" t="s">
        <v>55</v>
      </c>
      <c r="C159">
        <v>-222.07</v>
      </c>
      <c r="D159" s="2" t="s">
        <v>30</v>
      </c>
      <c r="E159" t="s">
        <v>56</v>
      </c>
    </row>
    <row r="160" spans="1:5">
      <c r="A160" s="1">
        <v>45750</v>
      </c>
      <c r="B160" s="2" t="s">
        <v>57</v>
      </c>
      <c r="C160">
        <v>-32.21</v>
      </c>
      <c r="D160" s="2" t="s">
        <v>30</v>
      </c>
      <c r="E160" t="s">
        <v>58</v>
      </c>
    </row>
    <row r="161" spans="1:5">
      <c r="A161" s="1">
        <v>45778</v>
      </c>
      <c r="B161" s="2" t="s">
        <v>34</v>
      </c>
      <c r="C161">
        <v>-131</v>
      </c>
      <c r="D161" s="2" t="s">
        <v>30</v>
      </c>
      <c r="E161" t="s">
        <v>35</v>
      </c>
    </row>
    <row r="162" spans="1:5">
      <c r="A162" s="1">
        <v>45748</v>
      </c>
      <c r="B162" s="2" t="s">
        <v>36</v>
      </c>
      <c r="C162">
        <v>-216.26</v>
      </c>
      <c r="D162" s="2" t="s">
        <v>30</v>
      </c>
      <c r="E162" t="s">
        <v>37</v>
      </c>
    </row>
    <row r="163" spans="1:5">
      <c r="A163" s="1">
        <v>45758</v>
      </c>
      <c r="B163" s="2" t="s">
        <v>53</v>
      </c>
      <c r="C163">
        <v>-46.84</v>
      </c>
      <c r="D163" s="2" t="s">
        <v>30</v>
      </c>
      <c r="E163" t="s">
        <v>54</v>
      </c>
    </row>
    <row r="164" spans="1:5">
      <c r="A164" s="1">
        <v>45752</v>
      </c>
      <c r="B164" s="2" t="s">
        <v>49</v>
      </c>
      <c r="C164">
        <v>-81.900000000000006</v>
      </c>
      <c r="D164" s="2" t="s">
        <v>30</v>
      </c>
      <c r="E164" t="s">
        <v>50</v>
      </c>
    </row>
    <row r="165" spans="1:5">
      <c r="A165" s="1">
        <v>45775</v>
      </c>
      <c r="B165" s="2" t="s">
        <v>42</v>
      </c>
      <c r="C165">
        <v>-187.94</v>
      </c>
      <c r="D165" s="2" t="s">
        <v>30</v>
      </c>
      <c r="E165" t="s">
        <v>16</v>
      </c>
    </row>
    <row r="166" spans="1:5">
      <c r="A166" s="1">
        <v>45752</v>
      </c>
      <c r="B166" s="2" t="s">
        <v>59</v>
      </c>
      <c r="C166">
        <v>-182.87</v>
      </c>
      <c r="D166" s="2" t="s">
        <v>30</v>
      </c>
      <c r="E166" t="s">
        <v>60</v>
      </c>
    </row>
    <row r="167" spans="1:5">
      <c r="A167" s="1">
        <v>45776</v>
      </c>
      <c r="B167" s="2" t="s">
        <v>42</v>
      </c>
      <c r="C167">
        <v>-17.03</v>
      </c>
      <c r="D167" s="2" t="s">
        <v>30</v>
      </c>
      <c r="E167" t="s">
        <v>16</v>
      </c>
    </row>
    <row r="168" spans="1:5">
      <c r="A168" s="1">
        <v>45762</v>
      </c>
      <c r="B168" s="2" t="s">
        <v>43</v>
      </c>
      <c r="C168">
        <v>-23.28</v>
      </c>
      <c r="D168" s="2" t="s">
        <v>30</v>
      </c>
      <c r="E168" t="s">
        <v>44</v>
      </c>
    </row>
    <row r="169" spans="1:5">
      <c r="A169" s="1">
        <v>45773</v>
      </c>
      <c r="B169" s="2" t="s">
        <v>49</v>
      </c>
      <c r="C169">
        <v>-206.36</v>
      </c>
      <c r="D169" s="2" t="s">
        <v>30</v>
      </c>
      <c r="E169" t="s">
        <v>50</v>
      </c>
    </row>
    <row r="170" spans="1:5">
      <c r="A170" s="1">
        <v>45772</v>
      </c>
      <c r="B170" s="2" t="s">
        <v>55</v>
      </c>
      <c r="C170">
        <v>-121.26</v>
      </c>
      <c r="D170" s="2" t="s">
        <v>30</v>
      </c>
      <c r="E170" t="s">
        <v>56</v>
      </c>
    </row>
    <row r="171" spans="1:5">
      <c r="A171" s="1">
        <v>45758</v>
      </c>
      <c r="B171" s="2" t="s">
        <v>61</v>
      </c>
      <c r="C171">
        <v>-172.5</v>
      </c>
      <c r="D171" s="2" t="s">
        <v>30</v>
      </c>
      <c r="E171" t="s">
        <v>62</v>
      </c>
    </row>
    <row r="172" spans="1:5">
      <c r="A172" s="1">
        <v>45753</v>
      </c>
      <c r="B172" s="2" t="s">
        <v>63</v>
      </c>
      <c r="C172">
        <v>-151.99</v>
      </c>
      <c r="D172" s="2" t="s">
        <v>30</v>
      </c>
      <c r="E172" t="s">
        <v>64</v>
      </c>
    </row>
    <row r="173" spans="1:5">
      <c r="A173" s="1">
        <v>45760</v>
      </c>
      <c r="B173" s="2" t="s">
        <v>34</v>
      </c>
      <c r="C173">
        <v>-93.85</v>
      </c>
      <c r="D173" s="2" t="s">
        <v>30</v>
      </c>
      <c r="E173" t="s">
        <v>35</v>
      </c>
    </row>
    <row r="174" spans="1:5">
      <c r="A174" s="1">
        <v>45752</v>
      </c>
      <c r="B174" s="2" t="s">
        <v>36</v>
      </c>
      <c r="C174">
        <v>-18.2</v>
      </c>
      <c r="D174" s="2" t="s">
        <v>30</v>
      </c>
      <c r="E174" t="s">
        <v>37</v>
      </c>
    </row>
    <row r="175" spans="1:5">
      <c r="A175" s="1">
        <v>45764</v>
      </c>
      <c r="B175" s="2" t="s">
        <v>40</v>
      </c>
      <c r="C175">
        <v>-53.87</v>
      </c>
      <c r="D175" s="2" t="s">
        <v>30</v>
      </c>
      <c r="E175" t="s">
        <v>41</v>
      </c>
    </row>
    <row r="176" spans="1:5">
      <c r="A176" s="1">
        <v>45757</v>
      </c>
      <c r="B176" s="2" t="s">
        <v>34</v>
      </c>
      <c r="C176">
        <v>-34.520000000000003</v>
      </c>
      <c r="D176" s="2" t="s">
        <v>30</v>
      </c>
      <c r="E176" t="s">
        <v>35</v>
      </c>
    </row>
    <row r="177" spans="1:5">
      <c r="A177" s="1">
        <v>45755</v>
      </c>
      <c r="B177" s="2" t="s">
        <v>55</v>
      </c>
      <c r="C177">
        <v>-144.44999999999999</v>
      </c>
      <c r="D177" s="2" t="s">
        <v>30</v>
      </c>
      <c r="E177" t="s">
        <v>56</v>
      </c>
    </row>
    <row r="178" spans="1:5">
      <c r="A178" s="1">
        <v>45771</v>
      </c>
      <c r="B178" s="2" t="s">
        <v>55</v>
      </c>
      <c r="C178">
        <v>-30.69</v>
      </c>
      <c r="D178" s="2" t="s">
        <v>30</v>
      </c>
      <c r="E178" t="s">
        <v>56</v>
      </c>
    </row>
    <row r="179" spans="1:5">
      <c r="A179" s="1">
        <v>45766</v>
      </c>
      <c r="B179" s="2" t="s">
        <v>55</v>
      </c>
      <c r="C179">
        <v>-64.17</v>
      </c>
      <c r="D179" s="2" t="s">
        <v>30</v>
      </c>
      <c r="E179" t="s">
        <v>56</v>
      </c>
    </row>
    <row r="180" spans="1:5">
      <c r="A180" s="1">
        <v>45759</v>
      </c>
      <c r="B180" s="2" t="s">
        <v>63</v>
      </c>
      <c r="C180">
        <v>-103.43</v>
      </c>
      <c r="D180" s="2" t="s">
        <v>30</v>
      </c>
      <c r="E180" t="s">
        <v>64</v>
      </c>
    </row>
    <row r="181" spans="1:5">
      <c r="A181" s="1">
        <v>45762</v>
      </c>
      <c r="B181" s="2" t="s">
        <v>55</v>
      </c>
      <c r="C181">
        <v>-10.210000000000001</v>
      </c>
      <c r="D181" s="2" t="s">
        <v>30</v>
      </c>
      <c r="E181" t="s">
        <v>56</v>
      </c>
    </row>
    <row r="182" spans="1:5">
      <c r="A182" s="1">
        <v>45750</v>
      </c>
      <c r="B182" s="2" t="s">
        <v>51</v>
      </c>
      <c r="C182">
        <v>-79.91</v>
      </c>
      <c r="D182" s="2" t="s">
        <v>30</v>
      </c>
      <c r="E182" t="s">
        <v>52</v>
      </c>
    </row>
    <row r="183" spans="1:5">
      <c r="A183" s="1">
        <v>45753</v>
      </c>
      <c r="B183" s="2" t="s">
        <v>43</v>
      </c>
      <c r="C183">
        <v>-144.72999999999999</v>
      </c>
      <c r="D183" s="2" t="s">
        <v>30</v>
      </c>
      <c r="E183" t="s">
        <v>44</v>
      </c>
    </row>
    <row r="184" spans="1:5">
      <c r="A184" s="1">
        <v>45762</v>
      </c>
      <c r="B184" s="2" t="s">
        <v>40</v>
      </c>
      <c r="C184">
        <v>-245.68</v>
      </c>
      <c r="D184" s="2" t="s">
        <v>30</v>
      </c>
      <c r="E184" t="s">
        <v>41</v>
      </c>
    </row>
    <row r="185" spans="1:5">
      <c r="A185" s="1">
        <v>45759</v>
      </c>
      <c r="B185" s="2" t="s">
        <v>47</v>
      </c>
      <c r="C185">
        <v>1500</v>
      </c>
      <c r="D185" s="2" t="s">
        <v>48</v>
      </c>
      <c r="E185" t="s">
        <v>47</v>
      </c>
    </row>
    <row r="186" spans="1:5">
      <c r="A186" s="1">
        <v>45773</v>
      </c>
      <c r="B186" s="2" t="s">
        <v>55</v>
      </c>
      <c r="C186">
        <v>-135.96</v>
      </c>
      <c r="D186" s="2" t="s">
        <v>30</v>
      </c>
      <c r="E186" t="s">
        <v>56</v>
      </c>
    </row>
    <row r="187" spans="1:5">
      <c r="A187" s="1">
        <v>45749</v>
      </c>
      <c r="B187" s="2" t="s">
        <v>36</v>
      </c>
      <c r="C187">
        <v>-208.56</v>
      </c>
      <c r="D187" s="2" t="s">
        <v>30</v>
      </c>
      <c r="E187" t="s">
        <v>37</v>
      </c>
    </row>
    <row r="188" spans="1:5">
      <c r="A188" s="1">
        <v>45757</v>
      </c>
      <c r="B188" s="2" t="s">
        <v>32</v>
      </c>
      <c r="C188">
        <v>-42.86</v>
      </c>
      <c r="D188" s="2" t="s">
        <v>30</v>
      </c>
      <c r="E188" t="s">
        <v>33</v>
      </c>
    </row>
    <row r="189" spans="1:5">
      <c r="A189" s="1">
        <v>45765</v>
      </c>
      <c r="B189" s="2" t="s">
        <v>55</v>
      </c>
      <c r="C189">
        <v>-124.92</v>
      </c>
      <c r="D189" s="2" t="s">
        <v>30</v>
      </c>
      <c r="E189" t="s">
        <v>56</v>
      </c>
    </row>
    <row r="190" spans="1:5">
      <c r="A190" s="1">
        <v>45765</v>
      </c>
      <c r="B190" s="2" t="s">
        <v>65</v>
      </c>
      <c r="C190">
        <v>-55.34</v>
      </c>
      <c r="D190" s="2" t="s">
        <v>30</v>
      </c>
      <c r="E190" t="s">
        <v>66</v>
      </c>
    </row>
    <row r="191" spans="1:5">
      <c r="A191" s="1">
        <v>45755</v>
      </c>
      <c r="B191" s="2" t="s">
        <v>47</v>
      </c>
      <c r="C191">
        <v>1500</v>
      </c>
      <c r="D191" s="2" t="s">
        <v>48</v>
      </c>
      <c r="E191" t="s">
        <v>47</v>
      </c>
    </row>
    <row r="192" spans="1:5">
      <c r="A192" s="1">
        <v>45756</v>
      </c>
      <c r="B192" s="2" t="s">
        <v>57</v>
      </c>
      <c r="C192">
        <v>-190.67</v>
      </c>
      <c r="D192" s="2" t="s">
        <v>30</v>
      </c>
      <c r="E192" t="s">
        <v>58</v>
      </c>
    </row>
    <row r="193" spans="1:5">
      <c r="A193" s="1">
        <v>45764</v>
      </c>
      <c r="B193" s="2" t="s">
        <v>57</v>
      </c>
      <c r="C193">
        <v>-42.35</v>
      </c>
      <c r="D193" s="2" t="s">
        <v>30</v>
      </c>
      <c r="E193" t="s">
        <v>58</v>
      </c>
    </row>
    <row r="194" spans="1:5">
      <c r="A194" s="1">
        <v>45771</v>
      </c>
      <c r="B194" s="2" t="s">
        <v>65</v>
      </c>
      <c r="C194">
        <v>-78.180000000000007</v>
      </c>
      <c r="D194" s="2" t="s">
        <v>30</v>
      </c>
      <c r="E194" t="s">
        <v>66</v>
      </c>
    </row>
    <row r="195" spans="1:5">
      <c r="A195" s="1">
        <v>45758</v>
      </c>
      <c r="B195" s="2" t="s">
        <v>34</v>
      </c>
      <c r="C195">
        <v>-122.92</v>
      </c>
      <c r="D195" s="2" t="s">
        <v>30</v>
      </c>
      <c r="E195" t="s">
        <v>35</v>
      </c>
    </row>
    <row r="196" spans="1:5">
      <c r="A196" s="1">
        <v>45753</v>
      </c>
      <c r="B196" s="2" t="s">
        <v>57</v>
      </c>
      <c r="C196">
        <v>-125.38</v>
      </c>
      <c r="D196" s="2" t="s">
        <v>30</v>
      </c>
      <c r="E196" t="s">
        <v>58</v>
      </c>
    </row>
    <row r="197" spans="1:5">
      <c r="A197" s="1">
        <v>45777</v>
      </c>
      <c r="B197" s="2" t="s">
        <v>63</v>
      </c>
      <c r="C197">
        <v>-127.82</v>
      </c>
      <c r="D197" s="2" t="s">
        <v>30</v>
      </c>
      <c r="E197" t="s">
        <v>64</v>
      </c>
    </row>
    <row r="198" spans="1:5">
      <c r="A198" s="1">
        <v>45776</v>
      </c>
      <c r="B198" s="2" t="s">
        <v>63</v>
      </c>
      <c r="C198">
        <v>-212.46</v>
      </c>
      <c r="D198" s="2" t="s">
        <v>30</v>
      </c>
      <c r="E198" t="s">
        <v>64</v>
      </c>
    </row>
    <row r="199" spans="1:5">
      <c r="A199" s="1">
        <v>45767</v>
      </c>
      <c r="B199" s="2" t="s">
        <v>63</v>
      </c>
      <c r="C199">
        <v>-243.57</v>
      </c>
      <c r="D199" s="2" t="s">
        <v>30</v>
      </c>
      <c r="E199"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topLeftCell="A155" workbookViewId="0">
      <selection activeCell="C162" sqref="C162"/>
    </sheetView>
  </sheetViews>
  <sheetFormatPr defaultRowHeight="15"/>
  <cols>
    <col min="1" max="1" width="10" bestFit="1" customWidth="1"/>
    <col min="2" max="2" width="19.42578125" bestFit="1" customWidth="1"/>
    <col min="3" max="3" width="10.28515625" customWidth="1"/>
    <col min="4" max="4" width="8.42578125" bestFit="1" customWidth="1"/>
    <col min="5" max="5" width="11" customWidth="1"/>
  </cols>
  <sheetData>
    <row r="1" spans="1:5">
      <c r="A1" t="s">
        <v>22</v>
      </c>
      <c r="B1" t="s">
        <v>23</v>
      </c>
      <c r="C1" t="s">
        <v>67</v>
      </c>
      <c r="D1" t="s">
        <v>68</v>
      </c>
      <c r="E1" t="s">
        <v>69</v>
      </c>
    </row>
    <row r="2" spans="1:5">
      <c r="A2" t="s">
        <v>70</v>
      </c>
      <c r="B2" t="s">
        <v>29</v>
      </c>
      <c r="C2">
        <v>-162.53</v>
      </c>
      <c r="D2" t="s">
        <v>30</v>
      </c>
    </row>
    <row r="3" spans="1:5">
      <c r="A3" t="s">
        <v>71</v>
      </c>
      <c r="B3" t="s">
        <v>34</v>
      </c>
      <c r="C3">
        <v>-30.87</v>
      </c>
      <c r="D3" t="s">
        <v>30</v>
      </c>
    </row>
    <row r="4" spans="1:5">
      <c r="A4" t="s">
        <v>72</v>
      </c>
      <c r="B4" t="s">
        <v>38</v>
      </c>
      <c r="C4">
        <v>-62.04</v>
      </c>
      <c r="D4" t="s">
        <v>30</v>
      </c>
    </row>
    <row r="5" spans="1:5">
      <c r="A5" t="s">
        <v>73</v>
      </c>
      <c r="B5" t="s">
        <v>36</v>
      </c>
      <c r="C5">
        <v>-133.59</v>
      </c>
      <c r="D5" t="s">
        <v>30</v>
      </c>
    </row>
    <row r="6" spans="1:5">
      <c r="A6" t="s">
        <v>74</v>
      </c>
      <c r="B6" t="s">
        <v>42</v>
      </c>
      <c r="C6">
        <v>-70.989999999999995</v>
      </c>
      <c r="D6" t="s">
        <v>30</v>
      </c>
    </row>
    <row r="7" spans="1:5">
      <c r="A7" t="s">
        <v>75</v>
      </c>
      <c r="B7" t="s">
        <v>29</v>
      </c>
      <c r="C7">
        <v>-44.79</v>
      </c>
      <c r="D7" t="s">
        <v>30</v>
      </c>
    </row>
    <row r="8" spans="1:5">
      <c r="A8" t="s">
        <v>76</v>
      </c>
      <c r="B8" t="s">
        <v>36</v>
      </c>
      <c r="C8">
        <v>-199.51</v>
      </c>
      <c r="D8" t="s">
        <v>30</v>
      </c>
    </row>
    <row r="9" spans="1:5">
      <c r="A9" t="s">
        <v>77</v>
      </c>
      <c r="B9" t="s">
        <v>47</v>
      </c>
      <c r="C9">
        <v>1500</v>
      </c>
      <c r="D9" t="s">
        <v>48</v>
      </c>
    </row>
    <row r="10" spans="1:5">
      <c r="A10" t="s">
        <v>78</v>
      </c>
      <c r="B10" t="s">
        <v>45</v>
      </c>
      <c r="C10">
        <v>-230.79</v>
      </c>
      <c r="D10" t="s">
        <v>30</v>
      </c>
    </row>
    <row r="11" spans="1:5">
      <c r="A11" t="s">
        <v>79</v>
      </c>
      <c r="B11" t="s">
        <v>29</v>
      </c>
      <c r="C11">
        <v>-193.27</v>
      </c>
      <c r="D11" t="s">
        <v>30</v>
      </c>
    </row>
    <row r="12" spans="1:5">
      <c r="A12" t="s">
        <v>80</v>
      </c>
      <c r="B12" t="s">
        <v>32</v>
      </c>
      <c r="C12">
        <v>-153.18</v>
      </c>
      <c r="D12" t="s">
        <v>30</v>
      </c>
    </row>
    <row r="13" spans="1:5">
      <c r="A13" t="s">
        <v>81</v>
      </c>
      <c r="B13" t="s">
        <v>43</v>
      </c>
      <c r="C13">
        <v>-9.4600000000000009</v>
      </c>
      <c r="D13" t="s">
        <v>30</v>
      </c>
    </row>
    <row r="14" spans="1:5">
      <c r="A14" t="s">
        <v>82</v>
      </c>
      <c r="B14" t="s">
        <v>34</v>
      </c>
      <c r="C14">
        <v>-211.42</v>
      </c>
      <c r="D14" t="s">
        <v>30</v>
      </c>
    </row>
    <row r="15" spans="1:5">
      <c r="A15" t="s">
        <v>83</v>
      </c>
      <c r="B15" t="s">
        <v>29</v>
      </c>
      <c r="C15">
        <v>-88.3</v>
      </c>
      <c r="D15" t="s">
        <v>30</v>
      </c>
    </row>
    <row r="16" spans="1:5">
      <c r="A16" t="s">
        <v>84</v>
      </c>
      <c r="B16" t="s">
        <v>40</v>
      </c>
      <c r="C16">
        <v>-9.4</v>
      </c>
      <c r="D16" t="s">
        <v>30</v>
      </c>
    </row>
    <row r="17" spans="1:4">
      <c r="A17" t="s">
        <v>82</v>
      </c>
      <c r="B17" t="s">
        <v>43</v>
      </c>
      <c r="C17">
        <v>-91.1</v>
      </c>
      <c r="D17" t="s">
        <v>30</v>
      </c>
    </row>
    <row r="18" spans="1:4">
      <c r="A18" t="s">
        <v>85</v>
      </c>
      <c r="B18" t="s">
        <v>45</v>
      </c>
      <c r="C18">
        <v>-189.89</v>
      </c>
      <c r="D18" t="s">
        <v>30</v>
      </c>
    </row>
    <row r="19" spans="1:4">
      <c r="A19" t="s">
        <v>86</v>
      </c>
      <c r="B19" t="s">
        <v>32</v>
      </c>
      <c r="C19">
        <v>-60.68</v>
      </c>
      <c r="D19" t="s">
        <v>30</v>
      </c>
    </row>
    <row r="20" spans="1:4">
      <c r="A20" t="s">
        <v>87</v>
      </c>
      <c r="B20" t="s">
        <v>49</v>
      </c>
      <c r="C20">
        <v>-152.47999999999999</v>
      </c>
      <c r="D20" t="s">
        <v>30</v>
      </c>
    </row>
    <row r="21" spans="1:4">
      <c r="A21" t="s">
        <v>88</v>
      </c>
      <c r="B21" t="s">
        <v>36</v>
      </c>
      <c r="C21">
        <v>-123.52</v>
      </c>
      <c r="D21" t="s">
        <v>30</v>
      </c>
    </row>
    <row r="22" spans="1:4">
      <c r="A22" t="s">
        <v>89</v>
      </c>
      <c r="B22" t="s">
        <v>38</v>
      </c>
      <c r="C22">
        <v>-161.21</v>
      </c>
      <c r="D22" t="s">
        <v>30</v>
      </c>
    </row>
    <row r="23" spans="1:4">
      <c r="A23" t="s">
        <v>90</v>
      </c>
      <c r="B23" t="s">
        <v>43</v>
      </c>
      <c r="C23">
        <v>-249.48</v>
      </c>
      <c r="D23" t="s">
        <v>30</v>
      </c>
    </row>
    <row r="24" spans="1:4">
      <c r="A24" t="s">
        <v>91</v>
      </c>
      <c r="B24" t="s">
        <v>51</v>
      </c>
      <c r="C24">
        <v>-11.92</v>
      </c>
      <c r="D24" t="s">
        <v>30</v>
      </c>
    </row>
    <row r="25" spans="1:4">
      <c r="A25" t="s">
        <v>81</v>
      </c>
      <c r="B25" t="s">
        <v>29</v>
      </c>
      <c r="C25">
        <v>-138.82</v>
      </c>
      <c r="D25" t="s">
        <v>30</v>
      </c>
    </row>
    <row r="26" spans="1:4">
      <c r="A26" t="s">
        <v>92</v>
      </c>
      <c r="B26" t="s">
        <v>29</v>
      </c>
      <c r="C26">
        <v>-148.91</v>
      </c>
      <c r="D26" t="s">
        <v>30</v>
      </c>
    </row>
    <row r="27" spans="1:4">
      <c r="A27" t="s">
        <v>93</v>
      </c>
      <c r="B27" t="s">
        <v>49</v>
      </c>
      <c r="C27">
        <v>-156.32</v>
      </c>
      <c r="D27" t="s">
        <v>30</v>
      </c>
    </row>
    <row r="28" spans="1:4">
      <c r="A28" t="s">
        <v>94</v>
      </c>
      <c r="B28" t="s">
        <v>47</v>
      </c>
      <c r="C28">
        <v>1500</v>
      </c>
      <c r="D28" t="s">
        <v>48</v>
      </c>
    </row>
    <row r="29" spans="1:4">
      <c r="A29" t="s">
        <v>95</v>
      </c>
      <c r="B29" t="s">
        <v>49</v>
      </c>
      <c r="C29">
        <v>-127.05</v>
      </c>
      <c r="D29" t="s">
        <v>30</v>
      </c>
    </row>
    <row r="30" spans="1:4">
      <c r="A30" t="s">
        <v>93</v>
      </c>
      <c r="B30" t="s">
        <v>38</v>
      </c>
      <c r="C30">
        <v>-38.85</v>
      </c>
      <c r="D30" t="s">
        <v>30</v>
      </c>
    </row>
    <row r="31" spans="1:4">
      <c r="A31" t="s">
        <v>94</v>
      </c>
      <c r="B31" t="s">
        <v>51</v>
      </c>
      <c r="C31">
        <v>-82.09</v>
      </c>
      <c r="D31" t="s">
        <v>30</v>
      </c>
    </row>
    <row r="32" spans="1:4">
      <c r="A32" t="s">
        <v>94</v>
      </c>
      <c r="B32" t="s">
        <v>42</v>
      </c>
      <c r="C32">
        <v>-218.45</v>
      </c>
      <c r="D32" t="s">
        <v>30</v>
      </c>
    </row>
    <row r="33" spans="1:4">
      <c r="A33" t="s">
        <v>96</v>
      </c>
      <c r="B33" t="s">
        <v>51</v>
      </c>
      <c r="C33">
        <v>-188.22</v>
      </c>
      <c r="D33" t="s">
        <v>30</v>
      </c>
    </row>
    <row r="34" spans="1:4">
      <c r="A34" t="s">
        <v>79</v>
      </c>
      <c r="B34" t="s">
        <v>47</v>
      </c>
      <c r="C34">
        <v>1500</v>
      </c>
      <c r="D34" t="s">
        <v>48</v>
      </c>
    </row>
    <row r="35" spans="1:4">
      <c r="A35" t="s">
        <v>70</v>
      </c>
      <c r="B35" t="s">
        <v>47</v>
      </c>
      <c r="C35">
        <v>1500</v>
      </c>
      <c r="D35" t="s">
        <v>48</v>
      </c>
    </row>
    <row r="36" spans="1:4">
      <c r="A36" t="s">
        <v>75</v>
      </c>
      <c r="B36" t="s">
        <v>42</v>
      </c>
      <c r="C36">
        <v>-100.53</v>
      </c>
      <c r="D36" t="s">
        <v>30</v>
      </c>
    </row>
    <row r="37" spans="1:4">
      <c r="A37" t="s">
        <v>97</v>
      </c>
      <c r="B37" t="s">
        <v>51</v>
      </c>
      <c r="C37">
        <v>-182.96</v>
      </c>
      <c r="D37" t="s">
        <v>30</v>
      </c>
    </row>
    <row r="38" spans="1:4">
      <c r="A38" t="s">
        <v>98</v>
      </c>
      <c r="B38" t="s">
        <v>43</v>
      </c>
      <c r="C38">
        <v>-112.47</v>
      </c>
      <c r="D38" t="s">
        <v>30</v>
      </c>
    </row>
    <row r="39" spans="1:4">
      <c r="A39" t="s">
        <v>99</v>
      </c>
      <c r="B39" t="s">
        <v>34</v>
      </c>
      <c r="C39">
        <v>-32.43</v>
      </c>
      <c r="D39" t="s">
        <v>30</v>
      </c>
    </row>
    <row r="40" spans="1:4">
      <c r="A40" t="s">
        <v>100</v>
      </c>
      <c r="B40" t="s">
        <v>36</v>
      </c>
      <c r="C40">
        <v>-208.66</v>
      </c>
      <c r="D40" t="s">
        <v>30</v>
      </c>
    </row>
    <row r="41" spans="1:4">
      <c r="A41" t="s">
        <v>101</v>
      </c>
      <c r="B41" t="s">
        <v>29</v>
      </c>
      <c r="C41">
        <v>-146.4</v>
      </c>
      <c r="D41" t="s">
        <v>30</v>
      </c>
    </row>
    <row r="42" spans="1:4">
      <c r="A42" t="s">
        <v>102</v>
      </c>
      <c r="B42" t="s">
        <v>51</v>
      </c>
      <c r="C42">
        <v>-40.96</v>
      </c>
      <c r="D42" t="s">
        <v>30</v>
      </c>
    </row>
    <row r="43" spans="1:4">
      <c r="A43" t="s">
        <v>103</v>
      </c>
      <c r="B43" t="s">
        <v>34</v>
      </c>
      <c r="C43">
        <v>-93.74</v>
      </c>
      <c r="D43" t="s">
        <v>30</v>
      </c>
    </row>
    <row r="44" spans="1:4">
      <c r="A44" t="s">
        <v>74</v>
      </c>
      <c r="B44" t="s">
        <v>43</v>
      </c>
      <c r="C44">
        <v>-38.32</v>
      </c>
      <c r="D44" t="s">
        <v>30</v>
      </c>
    </row>
    <row r="45" spans="1:4">
      <c r="A45" t="s">
        <v>86</v>
      </c>
      <c r="B45" t="s">
        <v>49</v>
      </c>
      <c r="C45">
        <v>-96.33</v>
      </c>
      <c r="D45" t="s">
        <v>30</v>
      </c>
    </row>
    <row r="46" spans="1:4">
      <c r="A46" t="s">
        <v>104</v>
      </c>
      <c r="B46" t="s">
        <v>42</v>
      </c>
      <c r="C46">
        <v>-173.84</v>
      </c>
      <c r="D46" t="s">
        <v>30</v>
      </c>
    </row>
    <row r="47" spans="1:4">
      <c r="A47" t="s">
        <v>105</v>
      </c>
      <c r="B47" t="s">
        <v>40</v>
      </c>
      <c r="C47">
        <v>-92.01</v>
      </c>
      <c r="D47" t="s">
        <v>30</v>
      </c>
    </row>
    <row r="48" spans="1:4">
      <c r="A48" t="s">
        <v>106</v>
      </c>
      <c r="B48" t="s">
        <v>43</v>
      </c>
      <c r="C48">
        <v>-133.69</v>
      </c>
      <c r="D48" t="s">
        <v>30</v>
      </c>
    </row>
    <row r="49" spans="1:4">
      <c r="A49" t="s">
        <v>97</v>
      </c>
      <c r="B49" t="s">
        <v>43</v>
      </c>
      <c r="C49">
        <v>-75.290000000000006</v>
      </c>
      <c r="D49" t="s">
        <v>30</v>
      </c>
    </row>
    <row r="50" spans="1:4">
      <c r="A50" t="s">
        <v>107</v>
      </c>
      <c r="B50" t="s">
        <v>36</v>
      </c>
      <c r="C50">
        <v>-45.54</v>
      </c>
      <c r="D50" t="s">
        <v>30</v>
      </c>
    </row>
    <row r="51" spans="1:4">
      <c r="A51" t="s">
        <v>101</v>
      </c>
      <c r="B51" t="s">
        <v>29</v>
      </c>
      <c r="C51">
        <v>-80.27</v>
      </c>
      <c r="D51" t="s">
        <v>30</v>
      </c>
    </row>
    <row r="52" spans="1:4">
      <c r="A52" t="s">
        <v>108</v>
      </c>
      <c r="B52" t="s">
        <v>40</v>
      </c>
      <c r="C52">
        <v>-245.71</v>
      </c>
      <c r="D52" t="s">
        <v>30</v>
      </c>
    </row>
    <row r="53" spans="1:4">
      <c r="A53" t="s">
        <v>109</v>
      </c>
      <c r="B53" t="s">
        <v>34</v>
      </c>
      <c r="C53">
        <v>-183.46</v>
      </c>
      <c r="D53" t="s">
        <v>30</v>
      </c>
    </row>
    <row r="54" spans="1:4">
      <c r="A54" t="s">
        <v>110</v>
      </c>
      <c r="B54" t="s">
        <v>38</v>
      </c>
      <c r="C54">
        <v>-148.74</v>
      </c>
      <c r="D54" t="s">
        <v>30</v>
      </c>
    </row>
    <row r="55" spans="1:4">
      <c r="A55" t="s">
        <v>111</v>
      </c>
      <c r="B55" t="s">
        <v>47</v>
      </c>
      <c r="C55">
        <v>1500</v>
      </c>
      <c r="D55" t="s">
        <v>48</v>
      </c>
    </row>
    <row r="56" spans="1:4">
      <c r="A56" t="s">
        <v>112</v>
      </c>
      <c r="B56" t="s">
        <v>38</v>
      </c>
      <c r="C56">
        <v>-115.47</v>
      </c>
      <c r="D56" t="s">
        <v>30</v>
      </c>
    </row>
    <row r="57" spans="1:4">
      <c r="A57" t="s">
        <v>113</v>
      </c>
      <c r="B57" t="s">
        <v>43</v>
      </c>
      <c r="C57">
        <v>-183.63</v>
      </c>
      <c r="D57" t="s">
        <v>30</v>
      </c>
    </row>
    <row r="58" spans="1:4">
      <c r="A58" t="s">
        <v>114</v>
      </c>
      <c r="B58" t="s">
        <v>34</v>
      </c>
      <c r="C58">
        <v>-160.94999999999999</v>
      </c>
      <c r="D58" t="s">
        <v>30</v>
      </c>
    </row>
    <row r="59" spans="1:4">
      <c r="A59" t="s">
        <v>115</v>
      </c>
      <c r="B59" t="s">
        <v>47</v>
      </c>
      <c r="C59">
        <v>1500</v>
      </c>
      <c r="D59" t="s">
        <v>48</v>
      </c>
    </row>
    <row r="60" spans="1:4">
      <c r="A60" t="s">
        <v>74</v>
      </c>
      <c r="B60" t="s">
        <v>49</v>
      </c>
      <c r="C60">
        <v>-248.11</v>
      </c>
      <c r="D60" t="s">
        <v>30</v>
      </c>
    </row>
    <row r="61" spans="1:4">
      <c r="A61" t="s">
        <v>101</v>
      </c>
      <c r="B61" t="s">
        <v>51</v>
      </c>
      <c r="C61">
        <v>-227.6</v>
      </c>
      <c r="D61" t="s">
        <v>30</v>
      </c>
    </row>
    <row r="62" spans="1:4">
      <c r="A62" t="s">
        <v>83</v>
      </c>
      <c r="B62" t="s">
        <v>34</v>
      </c>
      <c r="C62">
        <v>-192.47</v>
      </c>
      <c r="D62" t="s">
        <v>30</v>
      </c>
    </row>
    <row r="63" spans="1:4">
      <c r="A63" t="s">
        <v>116</v>
      </c>
      <c r="B63" t="s">
        <v>49</v>
      </c>
      <c r="C63">
        <v>-80.94</v>
      </c>
      <c r="D63" t="s">
        <v>30</v>
      </c>
    </row>
    <row r="64" spans="1:4">
      <c r="A64" t="s">
        <v>77</v>
      </c>
      <c r="B64" t="s">
        <v>38</v>
      </c>
      <c r="C64">
        <v>-44.04</v>
      </c>
      <c r="D64" t="s">
        <v>30</v>
      </c>
    </row>
    <row r="65" spans="1:4">
      <c r="A65" t="s">
        <v>117</v>
      </c>
      <c r="B65" t="s">
        <v>42</v>
      </c>
      <c r="C65">
        <v>-121.37</v>
      </c>
      <c r="D65" t="s">
        <v>30</v>
      </c>
    </row>
    <row r="66" spans="1:4">
      <c r="A66" t="s">
        <v>111</v>
      </c>
      <c r="B66" t="s">
        <v>36</v>
      </c>
      <c r="C66">
        <v>-177.25</v>
      </c>
      <c r="D66" t="s">
        <v>30</v>
      </c>
    </row>
    <row r="67" spans="1:4">
      <c r="A67" t="s">
        <v>118</v>
      </c>
      <c r="B67" t="s">
        <v>51</v>
      </c>
      <c r="C67">
        <v>-179.68</v>
      </c>
      <c r="D67" t="s">
        <v>30</v>
      </c>
    </row>
    <row r="68" spans="1:4">
      <c r="A68" t="s">
        <v>119</v>
      </c>
      <c r="B68" t="s">
        <v>40</v>
      </c>
      <c r="C68">
        <v>-44</v>
      </c>
      <c r="D68" t="s">
        <v>30</v>
      </c>
    </row>
    <row r="69" spans="1:4">
      <c r="A69" t="s">
        <v>73</v>
      </c>
      <c r="B69" t="s">
        <v>29</v>
      </c>
      <c r="C69">
        <v>-214.34</v>
      </c>
      <c r="D69" t="s">
        <v>30</v>
      </c>
    </row>
    <row r="70" spans="1:4">
      <c r="A70" t="s">
        <v>120</v>
      </c>
      <c r="B70" t="s">
        <v>42</v>
      </c>
      <c r="C70">
        <v>-208.11</v>
      </c>
      <c r="D70" t="s">
        <v>30</v>
      </c>
    </row>
    <row r="71" spans="1:4">
      <c r="A71" t="s">
        <v>71</v>
      </c>
      <c r="B71" t="s">
        <v>29</v>
      </c>
      <c r="C71">
        <v>-122.04</v>
      </c>
      <c r="D71" t="s">
        <v>30</v>
      </c>
    </row>
    <row r="72" spans="1:4">
      <c r="A72" t="s">
        <v>117</v>
      </c>
      <c r="B72" t="s">
        <v>47</v>
      </c>
      <c r="C72">
        <v>1500</v>
      </c>
      <c r="D72" t="s">
        <v>48</v>
      </c>
    </row>
    <row r="73" spans="1:4">
      <c r="A73" t="s">
        <v>121</v>
      </c>
      <c r="B73" t="s">
        <v>47</v>
      </c>
      <c r="C73">
        <v>1500</v>
      </c>
      <c r="D73" t="s">
        <v>48</v>
      </c>
    </row>
    <row r="74" spans="1:4">
      <c r="A74" t="s">
        <v>104</v>
      </c>
      <c r="B74" t="s">
        <v>42</v>
      </c>
      <c r="C74">
        <v>-189.91</v>
      </c>
      <c r="D74" t="s">
        <v>30</v>
      </c>
    </row>
    <row r="75" spans="1:4">
      <c r="A75" t="s">
        <v>117</v>
      </c>
      <c r="B75" t="s">
        <v>47</v>
      </c>
      <c r="C75">
        <v>1500</v>
      </c>
      <c r="D75" t="s">
        <v>48</v>
      </c>
    </row>
    <row r="76" spans="1:4">
      <c r="A76" t="s">
        <v>83</v>
      </c>
      <c r="B76" t="s">
        <v>32</v>
      </c>
      <c r="C76">
        <v>-210.48</v>
      </c>
      <c r="D76" t="s">
        <v>30</v>
      </c>
    </row>
    <row r="77" spans="1:4">
      <c r="A77" t="s">
        <v>122</v>
      </c>
      <c r="B77" t="s">
        <v>34</v>
      </c>
      <c r="C77">
        <v>-103.1</v>
      </c>
      <c r="D77" t="s">
        <v>30</v>
      </c>
    </row>
    <row r="78" spans="1:4">
      <c r="A78" t="s">
        <v>121</v>
      </c>
      <c r="B78" t="s">
        <v>38</v>
      </c>
      <c r="C78">
        <v>-113.54</v>
      </c>
      <c r="D78" t="s">
        <v>30</v>
      </c>
    </row>
    <row r="79" spans="1:4">
      <c r="A79" t="s">
        <v>96</v>
      </c>
      <c r="B79" t="s">
        <v>42</v>
      </c>
      <c r="C79">
        <v>-138.35</v>
      </c>
      <c r="D79" t="s">
        <v>30</v>
      </c>
    </row>
    <row r="80" spans="1:4">
      <c r="A80" t="s">
        <v>123</v>
      </c>
      <c r="B80" t="s">
        <v>42</v>
      </c>
      <c r="C80">
        <v>-171.17</v>
      </c>
      <c r="D80" t="s">
        <v>30</v>
      </c>
    </row>
    <row r="81" spans="1:4">
      <c r="A81" t="s">
        <v>97</v>
      </c>
      <c r="B81" t="s">
        <v>47</v>
      </c>
      <c r="C81">
        <v>1500</v>
      </c>
      <c r="D81" t="s">
        <v>48</v>
      </c>
    </row>
    <row r="82" spans="1:4">
      <c r="A82" t="s">
        <v>124</v>
      </c>
      <c r="B82" t="s">
        <v>36</v>
      </c>
      <c r="C82">
        <v>-190.92</v>
      </c>
      <c r="D82" t="s">
        <v>30</v>
      </c>
    </row>
    <row r="83" spans="1:4">
      <c r="A83" t="s">
        <v>90</v>
      </c>
      <c r="B83" t="s">
        <v>43</v>
      </c>
      <c r="C83">
        <v>-203.52</v>
      </c>
      <c r="D83" t="s">
        <v>30</v>
      </c>
    </row>
    <row r="84" spans="1:4">
      <c r="A84" t="s">
        <v>125</v>
      </c>
      <c r="B84" t="s">
        <v>29</v>
      </c>
      <c r="C84">
        <v>-36.630000000000003</v>
      </c>
      <c r="D84" t="s">
        <v>30</v>
      </c>
    </row>
    <row r="85" spans="1:4">
      <c r="A85" t="s">
        <v>105</v>
      </c>
      <c r="B85" t="s">
        <v>32</v>
      </c>
      <c r="C85">
        <v>-74.09</v>
      </c>
      <c r="D85" t="s">
        <v>30</v>
      </c>
    </row>
    <row r="86" spans="1:4">
      <c r="A86" t="s">
        <v>126</v>
      </c>
      <c r="B86" t="s">
        <v>47</v>
      </c>
      <c r="C86">
        <v>1500</v>
      </c>
      <c r="D86" t="s">
        <v>48</v>
      </c>
    </row>
    <row r="87" spans="1:4">
      <c r="A87" t="s">
        <v>92</v>
      </c>
      <c r="B87" t="s">
        <v>51</v>
      </c>
      <c r="C87">
        <v>-238.85</v>
      </c>
      <c r="D87" t="s">
        <v>30</v>
      </c>
    </row>
    <row r="88" spans="1:4">
      <c r="A88" t="s">
        <v>75</v>
      </c>
      <c r="B88" t="s">
        <v>32</v>
      </c>
      <c r="C88">
        <v>-59.15</v>
      </c>
      <c r="D88" t="s">
        <v>30</v>
      </c>
    </row>
    <row r="89" spans="1:4">
      <c r="A89" t="s">
        <v>71</v>
      </c>
      <c r="B89" t="s">
        <v>34</v>
      </c>
      <c r="C89">
        <v>-78.59</v>
      </c>
      <c r="D89" t="s">
        <v>30</v>
      </c>
    </row>
    <row r="90" spans="1:4">
      <c r="A90" t="s">
        <v>86</v>
      </c>
      <c r="B90" t="s">
        <v>40</v>
      </c>
      <c r="C90">
        <v>-240.69</v>
      </c>
      <c r="D90" t="s">
        <v>30</v>
      </c>
    </row>
    <row r="91" spans="1:4">
      <c r="A91" t="s">
        <v>127</v>
      </c>
      <c r="B91" t="s">
        <v>43</v>
      </c>
      <c r="C91">
        <v>-25.88</v>
      </c>
      <c r="D91" t="s">
        <v>30</v>
      </c>
    </row>
    <row r="92" spans="1:4">
      <c r="A92" t="s">
        <v>128</v>
      </c>
      <c r="B92" t="s">
        <v>38</v>
      </c>
      <c r="C92">
        <v>-121.55</v>
      </c>
      <c r="D92" t="s">
        <v>30</v>
      </c>
    </row>
    <row r="93" spans="1:4">
      <c r="A93" t="s">
        <v>109</v>
      </c>
      <c r="B93" t="s">
        <v>29</v>
      </c>
      <c r="C93">
        <v>-188.26</v>
      </c>
      <c r="D93" t="s">
        <v>30</v>
      </c>
    </row>
    <row r="94" spans="1:4">
      <c r="A94" t="s">
        <v>83</v>
      </c>
      <c r="B94" t="s">
        <v>47</v>
      </c>
      <c r="C94">
        <v>1500</v>
      </c>
      <c r="D94" t="s">
        <v>48</v>
      </c>
    </row>
    <row r="95" spans="1:4">
      <c r="A95" t="s">
        <v>129</v>
      </c>
      <c r="B95" t="s">
        <v>42</v>
      </c>
      <c r="C95">
        <v>-152.02000000000001</v>
      </c>
      <c r="D95" t="s">
        <v>30</v>
      </c>
    </row>
    <row r="96" spans="1:4">
      <c r="A96" t="s">
        <v>130</v>
      </c>
      <c r="B96" t="s">
        <v>42</v>
      </c>
      <c r="C96">
        <v>-164.77</v>
      </c>
      <c r="D96" t="s">
        <v>30</v>
      </c>
    </row>
    <row r="97" spans="1:4">
      <c r="A97" t="s">
        <v>123</v>
      </c>
      <c r="B97" t="s">
        <v>51</v>
      </c>
      <c r="C97">
        <v>-37.020000000000003</v>
      </c>
      <c r="D97" t="s">
        <v>30</v>
      </c>
    </row>
    <row r="98" spans="1:4">
      <c r="A98" t="s">
        <v>131</v>
      </c>
      <c r="B98" t="s">
        <v>32</v>
      </c>
      <c r="C98">
        <v>-39.17</v>
      </c>
      <c r="D98" t="s">
        <v>30</v>
      </c>
    </row>
    <row r="99" spans="1:4">
      <c r="A99" t="s">
        <v>104</v>
      </c>
      <c r="B99" t="s">
        <v>45</v>
      </c>
      <c r="C99">
        <v>-103.55</v>
      </c>
      <c r="D99" t="s">
        <v>30</v>
      </c>
    </row>
    <row r="100" spans="1:4">
      <c r="A100" t="s">
        <v>122</v>
      </c>
      <c r="B100" t="s">
        <v>47</v>
      </c>
      <c r="C100">
        <v>1500</v>
      </c>
      <c r="D100" t="s">
        <v>48</v>
      </c>
    </row>
    <row r="101" spans="1:4">
      <c r="A101" t="s">
        <v>132</v>
      </c>
      <c r="B101" t="s">
        <v>47</v>
      </c>
      <c r="C101">
        <v>1500</v>
      </c>
      <c r="D101" t="s">
        <v>48</v>
      </c>
    </row>
    <row r="102" spans="1:4">
      <c r="A102" t="s">
        <v>133</v>
      </c>
      <c r="B102" t="s">
        <v>38</v>
      </c>
      <c r="C102">
        <v>-204.76</v>
      </c>
      <c r="D102" t="s">
        <v>30</v>
      </c>
    </row>
    <row r="103" spans="1:4">
      <c r="A103" t="s">
        <v>87</v>
      </c>
      <c r="B103" t="s">
        <v>34</v>
      </c>
      <c r="C103">
        <v>-209.85</v>
      </c>
      <c r="D103" t="s">
        <v>30</v>
      </c>
    </row>
    <row r="104" spans="1:4">
      <c r="A104" t="s">
        <v>113</v>
      </c>
      <c r="B104" t="s">
        <v>43</v>
      </c>
      <c r="C104">
        <v>-186.7</v>
      </c>
      <c r="D104" t="s">
        <v>30</v>
      </c>
    </row>
    <row r="105" spans="1:4">
      <c r="A105" t="s">
        <v>94</v>
      </c>
      <c r="B105" t="s">
        <v>32</v>
      </c>
      <c r="C105">
        <v>-182.1</v>
      </c>
      <c r="D105" t="s">
        <v>30</v>
      </c>
    </row>
    <row r="106" spans="1:4">
      <c r="A106" t="s">
        <v>134</v>
      </c>
      <c r="B106" t="s">
        <v>36</v>
      </c>
      <c r="C106">
        <v>-64.83</v>
      </c>
      <c r="D106" t="s">
        <v>30</v>
      </c>
    </row>
    <row r="107" spans="1:4">
      <c r="A107" t="s">
        <v>129</v>
      </c>
      <c r="B107" t="s">
        <v>34</v>
      </c>
      <c r="C107">
        <v>-142.85</v>
      </c>
      <c r="D107" t="s">
        <v>30</v>
      </c>
    </row>
    <row r="108" spans="1:4">
      <c r="A108" t="s">
        <v>112</v>
      </c>
      <c r="B108" t="s">
        <v>32</v>
      </c>
      <c r="C108">
        <v>-147.77000000000001</v>
      </c>
      <c r="D108" t="s">
        <v>30</v>
      </c>
    </row>
    <row r="109" spans="1:4">
      <c r="A109" t="s">
        <v>133</v>
      </c>
      <c r="B109" t="s">
        <v>49</v>
      </c>
      <c r="C109">
        <v>-163.81</v>
      </c>
      <c r="D109" t="s">
        <v>30</v>
      </c>
    </row>
    <row r="110" spans="1:4">
      <c r="A110" t="s">
        <v>123</v>
      </c>
      <c r="B110" t="s">
        <v>51</v>
      </c>
      <c r="C110">
        <v>-156.13999999999999</v>
      </c>
      <c r="D110" t="s">
        <v>30</v>
      </c>
    </row>
    <row r="111" spans="1:4">
      <c r="A111" t="s">
        <v>80</v>
      </c>
      <c r="B111" t="s">
        <v>43</v>
      </c>
      <c r="C111">
        <v>-218.31</v>
      </c>
      <c r="D111" t="s">
        <v>30</v>
      </c>
    </row>
    <row r="112" spans="1:4">
      <c r="A112" t="s">
        <v>131</v>
      </c>
      <c r="B112" t="s">
        <v>45</v>
      </c>
      <c r="C112">
        <v>-151.83000000000001</v>
      </c>
      <c r="D112" t="s">
        <v>30</v>
      </c>
    </row>
    <row r="113" spans="1:4">
      <c r="A113" t="s">
        <v>94</v>
      </c>
      <c r="B113" t="s">
        <v>47</v>
      </c>
      <c r="C113">
        <v>1500</v>
      </c>
      <c r="D113" t="s">
        <v>48</v>
      </c>
    </row>
    <row r="114" spans="1:4">
      <c r="A114" t="s">
        <v>110</v>
      </c>
      <c r="B114" t="s">
        <v>29</v>
      </c>
      <c r="C114">
        <v>-23.91</v>
      </c>
      <c r="D114" t="s">
        <v>30</v>
      </c>
    </row>
    <row r="115" spans="1:4">
      <c r="A115" t="s">
        <v>135</v>
      </c>
      <c r="B115" t="s">
        <v>38</v>
      </c>
      <c r="C115">
        <v>-246.93</v>
      </c>
      <c r="D115" t="s">
        <v>30</v>
      </c>
    </row>
    <row r="116" spans="1:4">
      <c r="A116" t="s">
        <v>75</v>
      </c>
      <c r="B116" t="s">
        <v>34</v>
      </c>
      <c r="C116">
        <v>-242.15</v>
      </c>
      <c r="D116" t="s">
        <v>30</v>
      </c>
    </row>
    <row r="117" spans="1:4">
      <c r="A117" t="s">
        <v>113</v>
      </c>
      <c r="B117" t="s">
        <v>43</v>
      </c>
      <c r="C117">
        <v>-108.85</v>
      </c>
      <c r="D117" t="s">
        <v>30</v>
      </c>
    </row>
    <row r="118" spans="1:4">
      <c r="A118" t="s">
        <v>136</v>
      </c>
      <c r="B118" t="s">
        <v>38</v>
      </c>
      <c r="C118">
        <v>-148</v>
      </c>
      <c r="D118" t="s">
        <v>30</v>
      </c>
    </row>
    <row r="119" spans="1:4">
      <c r="A119" t="s">
        <v>105</v>
      </c>
      <c r="B119" t="s">
        <v>38</v>
      </c>
      <c r="C119">
        <v>-183.41</v>
      </c>
      <c r="D119" t="s">
        <v>30</v>
      </c>
    </row>
    <row r="120" spans="1:4">
      <c r="A120" t="s">
        <v>137</v>
      </c>
      <c r="B120" t="s">
        <v>36</v>
      </c>
      <c r="C120">
        <v>-229.2</v>
      </c>
      <c r="D120" t="s">
        <v>30</v>
      </c>
    </row>
    <row r="121" spans="1:4">
      <c r="A121" t="s">
        <v>91</v>
      </c>
      <c r="B121" t="s">
        <v>47</v>
      </c>
      <c r="C121">
        <v>1500</v>
      </c>
      <c r="D121" t="s">
        <v>48</v>
      </c>
    </row>
    <row r="122" spans="1:4">
      <c r="A122" t="s">
        <v>90</v>
      </c>
      <c r="B122" t="s">
        <v>38</v>
      </c>
      <c r="C122">
        <v>-208.56</v>
      </c>
      <c r="D122" t="s">
        <v>30</v>
      </c>
    </row>
    <row r="123" spans="1:4">
      <c r="A123" t="s">
        <v>110</v>
      </c>
      <c r="B123" t="s">
        <v>40</v>
      </c>
      <c r="C123">
        <v>-162.83000000000001</v>
      </c>
      <c r="D123" t="s">
        <v>30</v>
      </c>
    </row>
    <row r="124" spans="1:4">
      <c r="A124" t="s">
        <v>130</v>
      </c>
      <c r="B124" t="s">
        <v>32</v>
      </c>
      <c r="C124">
        <v>-179.55</v>
      </c>
      <c r="D124" t="s">
        <v>30</v>
      </c>
    </row>
    <row r="125" spans="1:4">
      <c r="A125" t="s">
        <v>138</v>
      </c>
      <c r="B125" t="s">
        <v>34</v>
      </c>
      <c r="C125">
        <v>-235.49</v>
      </c>
      <c r="D125" t="s">
        <v>30</v>
      </c>
    </row>
    <row r="126" spans="1:4">
      <c r="A126" t="s">
        <v>80</v>
      </c>
      <c r="B126" t="s">
        <v>36</v>
      </c>
      <c r="C126">
        <v>-185.75</v>
      </c>
      <c r="D126" t="s">
        <v>30</v>
      </c>
    </row>
    <row r="127" spans="1:4">
      <c r="A127" t="s">
        <v>139</v>
      </c>
      <c r="B127" t="s">
        <v>51</v>
      </c>
      <c r="C127">
        <v>-90.67</v>
      </c>
      <c r="D127" t="s">
        <v>30</v>
      </c>
    </row>
    <row r="128" spans="1:4">
      <c r="A128" t="s">
        <v>140</v>
      </c>
      <c r="B128" t="s">
        <v>32</v>
      </c>
      <c r="C128">
        <v>-111.22</v>
      </c>
      <c r="D128" t="s">
        <v>30</v>
      </c>
    </row>
    <row r="129" spans="1:4">
      <c r="A129" t="s">
        <v>111</v>
      </c>
      <c r="B129" t="s">
        <v>51</v>
      </c>
      <c r="C129">
        <v>-207.34</v>
      </c>
      <c r="D129" t="s">
        <v>30</v>
      </c>
    </row>
    <row r="130" spans="1:4">
      <c r="A130" t="s">
        <v>134</v>
      </c>
      <c r="B130" t="s">
        <v>47</v>
      </c>
      <c r="C130">
        <v>1500</v>
      </c>
      <c r="D130" t="s">
        <v>48</v>
      </c>
    </row>
    <row r="131" spans="1:4">
      <c r="A131" t="s">
        <v>112</v>
      </c>
      <c r="B131" t="s">
        <v>45</v>
      </c>
      <c r="C131">
        <v>-190.97</v>
      </c>
      <c r="D131" t="s">
        <v>30</v>
      </c>
    </row>
    <row r="132" spans="1:4">
      <c r="A132" t="s">
        <v>125</v>
      </c>
      <c r="B132" t="s">
        <v>49</v>
      </c>
      <c r="C132">
        <v>-222.76</v>
      </c>
      <c r="D132" t="s">
        <v>30</v>
      </c>
    </row>
    <row r="133" spans="1:4">
      <c r="A133" t="s">
        <v>118</v>
      </c>
      <c r="B133" t="s">
        <v>38</v>
      </c>
      <c r="C133">
        <v>-105.38</v>
      </c>
      <c r="D133" t="s">
        <v>30</v>
      </c>
    </row>
    <row r="134" spans="1:4">
      <c r="A134" t="s">
        <v>141</v>
      </c>
      <c r="B134" t="s">
        <v>49</v>
      </c>
      <c r="C134">
        <v>-201.53</v>
      </c>
      <c r="D134" t="s">
        <v>30</v>
      </c>
    </row>
    <row r="135" spans="1:4">
      <c r="A135" t="s">
        <v>87</v>
      </c>
      <c r="B135" t="s">
        <v>38</v>
      </c>
      <c r="C135">
        <v>-41.08</v>
      </c>
      <c r="D135" t="s">
        <v>30</v>
      </c>
    </row>
    <row r="136" spans="1:4">
      <c r="A136" t="s">
        <v>142</v>
      </c>
      <c r="B136" t="s">
        <v>42</v>
      </c>
      <c r="C136">
        <v>-27.33</v>
      </c>
      <c r="D136" t="s">
        <v>30</v>
      </c>
    </row>
    <row r="137" spans="1:4">
      <c r="A137" t="s">
        <v>135</v>
      </c>
      <c r="B137" t="s">
        <v>42</v>
      </c>
      <c r="C137">
        <v>-18.57</v>
      </c>
      <c r="D137" t="s">
        <v>30</v>
      </c>
    </row>
    <row r="138" spans="1:4">
      <c r="A138" t="s">
        <v>111</v>
      </c>
      <c r="B138" t="s">
        <v>40</v>
      </c>
      <c r="C138">
        <v>-166.81</v>
      </c>
      <c r="D138" t="s">
        <v>30</v>
      </c>
    </row>
    <row r="139" spans="1:4">
      <c r="A139" t="s">
        <v>120</v>
      </c>
      <c r="B139" t="s">
        <v>47</v>
      </c>
      <c r="C139">
        <v>1500</v>
      </c>
      <c r="D139" t="s">
        <v>48</v>
      </c>
    </row>
    <row r="140" spans="1:4">
      <c r="A140" t="s">
        <v>143</v>
      </c>
      <c r="B140" t="s">
        <v>51</v>
      </c>
      <c r="C140">
        <v>-200.73</v>
      </c>
      <c r="D140" t="s">
        <v>30</v>
      </c>
    </row>
    <row r="141" spans="1:4">
      <c r="A141" t="s">
        <v>117</v>
      </c>
      <c r="B141" t="s">
        <v>43</v>
      </c>
      <c r="C141">
        <v>-165.4</v>
      </c>
      <c r="D141" t="s">
        <v>30</v>
      </c>
    </row>
    <row r="142" spans="1:4">
      <c r="A142" t="s">
        <v>128</v>
      </c>
      <c r="B142" t="s">
        <v>51</v>
      </c>
      <c r="C142">
        <v>-46.58</v>
      </c>
      <c r="D142" t="s">
        <v>30</v>
      </c>
    </row>
    <row r="143" spans="1:4">
      <c r="A143" t="s">
        <v>109</v>
      </c>
      <c r="B143" t="s">
        <v>47</v>
      </c>
      <c r="C143">
        <v>1500</v>
      </c>
      <c r="D143" t="s">
        <v>48</v>
      </c>
    </row>
    <row r="144" spans="1:4">
      <c r="A144" t="s">
        <v>93</v>
      </c>
      <c r="B144" t="s">
        <v>32</v>
      </c>
      <c r="C144">
        <v>-73.55</v>
      </c>
      <c r="D144" t="s">
        <v>30</v>
      </c>
    </row>
    <row r="145" spans="1:4">
      <c r="A145" t="s">
        <v>144</v>
      </c>
      <c r="B145" t="s">
        <v>49</v>
      </c>
      <c r="C145">
        <v>-28.47</v>
      </c>
      <c r="D145" t="s">
        <v>30</v>
      </c>
    </row>
    <row r="146" spans="1:4">
      <c r="A146" t="s">
        <v>145</v>
      </c>
      <c r="B146" t="s">
        <v>49</v>
      </c>
      <c r="C146">
        <v>-87.13</v>
      </c>
      <c r="D146" t="s">
        <v>30</v>
      </c>
    </row>
    <row r="147" spans="1:4">
      <c r="A147" t="s">
        <v>125</v>
      </c>
      <c r="B147" t="s">
        <v>36</v>
      </c>
      <c r="C147">
        <v>-174.6</v>
      </c>
      <c r="D147" t="s">
        <v>30</v>
      </c>
    </row>
    <row r="148" spans="1:4">
      <c r="A148" t="s">
        <v>146</v>
      </c>
      <c r="B148" t="s">
        <v>49</v>
      </c>
      <c r="C148">
        <v>-200.65</v>
      </c>
      <c r="D148" t="s">
        <v>30</v>
      </c>
    </row>
    <row r="149" spans="1:4">
      <c r="A149" t="s">
        <v>76</v>
      </c>
      <c r="B149" t="s">
        <v>42</v>
      </c>
      <c r="C149">
        <v>-182.18</v>
      </c>
      <c r="D149" t="s">
        <v>30</v>
      </c>
    </row>
    <row r="150" spans="1:4">
      <c r="A150" t="s">
        <v>131</v>
      </c>
      <c r="B150" t="s">
        <v>29</v>
      </c>
      <c r="C150">
        <v>-180.62</v>
      </c>
      <c r="D150" t="s">
        <v>30</v>
      </c>
    </row>
    <row r="151" spans="1:4">
      <c r="A151" t="s">
        <v>147</v>
      </c>
      <c r="B151" t="s">
        <v>38</v>
      </c>
      <c r="C151">
        <v>-67.59</v>
      </c>
      <c r="D151" t="s">
        <v>30</v>
      </c>
    </row>
    <row r="152" spans="1:4">
      <c r="A152" s="3">
        <v>45757</v>
      </c>
      <c r="B152" t="s">
        <v>42</v>
      </c>
      <c r="C152">
        <v>-168.28</v>
      </c>
      <c r="D152" t="s">
        <v>30</v>
      </c>
    </row>
    <row r="153" spans="1:4">
      <c r="A153" s="3">
        <v>45756</v>
      </c>
      <c r="B153" t="s">
        <v>53</v>
      </c>
      <c r="C153">
        <v>-187.26</v>
      </c>
      <c r="D153" t="s">
        <v>30</v>
      </c>
    </row>
    <row r="154" spans="1:4">
      <c r="A154" s="3">
        <v>45751</v>
      </c>
      <c r="B154" t="s">
        <v>32</v>
      </c>
      <c r="C154">
        <v>-140.93</v>
      </c>
      <c r="D154" t="s">
        <v>30</v>
      </c>
    </row>
    <row r="155" spans="1:4">
      <c r="A155" s="3">
        <v>45763</v>
      </c>
      <c r="B155" t="s">
        <v>47</v>
      </c>
      <c r="C155">
        <v>1500</v>
      </c>
      <c r="D155" t="s">
        <v>48</v>
      </c>
    </row>
    <row r="156" spans="1:4">
      <c r="A156" s="3">
        <v>45763</v>
      </c>
      <c r="B156" t="s">
        <v>51</v>
      </c>
      <c r="C156">
        <v>-147.37</v>
      </c>
      <c r="D156" t="s">
        <v>30</v>
      </c>
    </row>
    <row r="157" spans="1:4">
      <c r="A157" s="3">
        <v>45770</v>
      </c>
      <c r="B157" t="s">
        <v>36</v>
      </c>
      <c r="C157">
        <v>-40.450000000000003</v>
      </c>
      <c r="D157" t="s">
        <v>30</v>
      </c>
    </row>
    <row r="158" spans="1:4">
      <c r="A158" s="3">
        <v>45758</v>
      </c>
      <c r="B158" t="s">
        <v>55</v>
      </c>
      <c r="C158">
        <v>-167.58</v>
      </c>
      <c r="D158" t="s">
        <v>30</v>
      </c>
    </row>
    <row r="159" spans="1:4">
      <c r="A159" s="3">
        <v>45752</v>
      </c>
      <c r="B159" t="s">
        <v>38</v>
      </c>
      <c r="C159">
        <v>-239.03</v>
      </c>
      <c r="D159" t="s">
        <v>30</v>
      </c>
    </row>
    <row r="160" spans="1:4">
      <c r="A160" s="3">
        <v>45770</v>
      </c>
      <c r="B160" t="s">
        <v>57</v>
      </c>
      <c r="C160">
        <v>-154.78</v>
      </c>
      <c r="D160" t="s">
        <v>30</v>
      </c>
    </row>
    <row r="161" spans="1:4">
      <c r="A161" s="3">
        <v>45761</v>
      </c>
      <c r="B161" t="s">
        <v>55</v>
      </c>
      <c r="C161">
        <v>-222.07</v>
      </c>
      <c r="D161" t="s">
        <v>30</v>
      </c>
    </row>
    <row r="162" spans="1:4">
      <c r="A162" s="3">
        <v>45750</v>
      </c>
      <c r="B162" t="s">
        <v>57</v>
      </c>
      <c r="C162">
        <v>-32.21</v>
      </c>
      <c r="D162" t="s">
        <v>30</v>
      </c>
    </row>
    <row r="163" spans="1:4">
      <c r="A163" s="3">
        <v>45778</v>
      </c>
      <c r="B163" t="s">
        <v>34</v>
      </c>
      <c r="C163">
        <v>-131</v>
      </c>
      <c r="D163" t="s">
        <v>30</v>
      </c>
    </row>
    <row r="164" spans="1:4">
      <c r="A164" s="3">
        <v>45748</v>
      </c>
      <c r="B164" t="s">
        <v>36</v>
      </c>
      <c r="C164">
        <v>-216.26</v>
      </c>
      <c r="D164" t="s">
        <v>30</v>
      </c>
    </row>
    <row r="165" spans="1:4">
      <c r="A165" s="3">
        <v>45758</v>
      </c>
      <c r="B165" t="s">
        <v>53</v>
      </c>
      <c r="C165">
        <v>-46.84</v>
      </c>
      <c r="D165" t="s">
        <v>30</v>
      </c>
    </row>
    <row r="166" spans="1:4">
      <c r="A166" s="3">
        <v>45752</v>
      </c>
      <c r="B166" t="s">
        <v>49</v>
      </c>
      <c r="C166">
        <v>-81.900000000000006</v>
      </c>
      <c r="D166" t="s">
        <v>30</v>
      </c>
    </row>
    <row r="167" spans="1:4">
      <c r="A167" s="3">
        <v>45775</v>
      </c>
      <c r="B167" t="s">
        <v>42</v>
      </c>
      <c r="C167">
        <v>-187.94</v>
      </c>
      <c r="D167" t="s">
        <v>30</v>
      </c>
    </row>
    <row r="168" spans="1:4">
      <c r="A168" s="3">
        <v>45752</v>
      </c>
      <c r="B168" t="s">
        <v>59</v>
      </c>
      <c r="C168">
        <v>-182.87</v>
      </c>
      <c r="D168" t="s">
        <v>30</v>
      </c>
    </row>
    <row r="169" spans="1:4">
      <c r="A169" s="3">
        <v>45776</v>
      </c>
      <c r="B169" t="s">
        <v>42</v>
      </c>
      <c r="C169">
        <v>-17.03</v>
      </c>
      <c r="D169" t="s">
        <v>30</v>
      </c>
    </row>
    <row r="170" spans="1:4">
      <c r="A170" s="3">
        <v>45762</v>
      </c>
      <c r="B170" t="s">
        <v>43</v>
      </c>
      <c r="C170">
        <v>-23.28</v>
      </c>
      <c r="D170" t="s">
        <v>30</v>
      </c>
    </row>
    <row r="171" spans="1:4">
      <c r="A171" s="3">
        <v>45773</v>
      </c>
      <c r="B171" t="s">
        <v>49</v>
      </c>
      <c r="C171">
        <v>-206.36</v>
      </c>
      <c r="D171" t="s">
        <v>30</v>
      </c>
    </row>
    <row r="172" spans="1:4">
      <c r="A172" s="3">
        <v>45772</v>
      </c>
      <c r="B172" t="s">
        <v>55</v>
      </c>
      <c r="C172">
        <v>-121.26</v>
      </c>
      <c r="D172" t="s">
        <v>30</v>
      </c>
    </row>
    <row r="173" spans="1:4">
      <c r="A173" s="3">
        <v>45758</v>
      </c>
      <c r="B173" t="s">
        <v>61</v>
      </c>
      <c r="C173">
        <v>-172.5</v>
      </c>
      <c r="D173" t="s">
        <v>30</v>
      </c>
    </row>
    <row r="174" spans="1:4">
      <c r="A174" s="3">
        <v>45753</v>
      </c>
      <c r="B174" t="s">
        <v>63</v>
      </c>
      <c r="C174">
        <v>-151.99</v>
      </c>
      <c r="D174" t="s">
        <v>30</v>
      </c>
    </row>
    <row r="175" spans="1:4">
      <c r="A175" s="3">
        <v>45760</v>
      </c>
      <c r="B175" t="s">
        <v>34</v>
      </c>
      <c r="C175">
        <v>-93.85</v>
      </c>
      <c r="D175" t="s">
        <v>30</v>
      </c>
    </row>
    <row r="176" spans="1:4">
      <c r="A176" s="3">
        <v>45752</v>
      </c>
      <c r="B176" t="s">
        <v>36</v>
      </c>
      <c r="C176">
        <v>-18.2</v>
      </c>
      <c r="D176" t="s">
        <v>30</v>
      </c>
    </row>
    <row r="177" spans="1:4">
      <c r="A177" s="3">
        <v>45764</v>
      </c>
      <c r="B177" t="s">
        <v>40</v>
      </c>
      <c r="C177">
        <v>-53.87</v>
      </c>
      <c r="D177" t="s">
        <v>30</v>
      </c>
    </row>
    <row r="178" spans="1:4">
      <c r="A178" s="3">
        <v>45757</v>
      </c>
      <c r="B178" t="s">
        <v>34</v>
      </c>
      <c r="C178">
        <v>-34.520000000000003</v>
      </c>
      <c r="D178" t="s">
        <v>30</v>
      </c>
    </row>
    <row r="179" spans="1:4">
      <c r="A179" s="3">
        <v>45755</v>
      </c>
      <c r="B179" t="s">
        <v>55</v>
      </c>
      <c r="C179">
        <v>-144.44999999999999</v>
      </c>
      <c r="D179" t="s">
        <v>30</v>
      </c>
    </row>
    <row r="180" spans="1:4">
      <c r="A180" s="3">
        <v>45771</v>
      </c>
      <c r="B180" t="s">
        <v>55</v>
      </c>
      <c r="C180">
        <v>-30.69</v>
      </c>
      <c r="D180" t="s">
        <v>30</v>
      </c>
    </row>
    <row r="181" spans="1:4">
      <c r="A181" s="3">
        <v>45766</v>
      </c>
      <c r="B181" t="s">
        <v>55</v>
      </c>
      <c r="C181">
        <v>-64.17</v>
      </c>
      <c r="D181" t="s">
        <v>30</v>
      </c>
    </row>
    <row r="182" spans="1:4">
      <c r="A182" s="3">
        <v>45759</v>
      </c>
      <c r="B182" t="s">
        <v>63</v>
      </c>
      <c r="C182">
        <v>-103.43</v>
      </c>
      <c r="D182" t="s">
        <v>30</v>
      </c>
    </row>
    <row r="183" spans="1:4">
      <c r="A183" s="3">
        <v>45762</v>
      </c>
      <c r="B183" t="s">
        <v>55</v>
      </c>
      <c r="C183">
        <v>-10.210000000000001</v>
      </c>
      <c r="D183" t="s">
        <v>30</v>
      </c>
    </row>
    <row r="184" spans="1:4">
      <c r="A184" s="3">
        <v>45750</v>
      </c>
      <c r="B184" t="s">
        <v>51</v>
      </c>
      <c r="C184">
        <v>-79.91</v>
      </c>
      <c r="D184" t="s">
        <v>30</v>
      </c>
    </row>
    <row r="185" spans="1:4">
      <c r="A185" s="3">
        <v>45753</v>
      </c>
      <c r="B185" t="s">
        <v>43</v>
      </c>
      <c r="C185">
        <v>-144.72999999999999</v>
      </c>
      <c r="D185" t="s">
        <v>30</v>
      </c>
    </row>
    <row r="186" spans="1:4">
      <c r="A186" s="3">
        <v>45762</v>
      </c>
      <c r="B186" t="s">
        <v>40</v>
      </c>
      <c r="C186">
        <v>-245.68</v>
      </c>
      <c r="D186" t="s">
        <v>30</v>
      </c>
    </row>
    <row r="187" spans="1:4">
      <c r="A187" s="3">
        <v>45759</v>
      </c>
      <c r="B187" t="s">
        <v>47</v>
      </c>
      <c r="C187">
        <v>1500</v>
      </c>
      <c r="D187" t="s">
        <v>48</v>
      </c>
    </row>
    <row r="188" spans="1:4">
      <c r="A188" s="3">
        <v>45773</v>
      </c>
      <c r="B188" t="s">
        <v>55</v>
      </c>
      <c r="C188">
        <v>-135.96</v>
      </c>
      <c r="D188" t="s">
        <v>30</v>
      </c>
    </row>
    <row r="189" spans="1:4">
      <c r="A189" s="3">
        <v>45749</v>
      </c>
      <c r="B189" t="s">
        <v>36</v>
      </c>
      <c r="C189">
        <v>-208.56</v>
      </c>
      <c r="D189" t="s">
        <v>30</v>
      </c>
    </row>
    <row r="190" spans="1:4">
      <c r="A190" s="3">
        <v>45757</v>
      </c>
      <c r="B190" t="s">
        <v>32</v>
      </c>
      <c r="C190">
        <v>-42.86</v>
      </c>
      <c r="D190" t="s">
        <v>30</v>
      </c>
    </row>
    <row r="191" spans="1:4">
      <c r="A191" s="3">
        <v>45765</v>
      </c>
      <c r="B191" t="s">
        <v>55</v>
      </c>
      <c r="C191">
        <v>-124.92</v>
      </c>
      <c r="D191" t="s">
        <v>30</v>
      </c>
    </row>
    <row r="192" spans="1:4">
      <c r="A192" s="3">
        <v>45765</v>
      </c>
      <c r="B192" t="s">
        <v>65</v>
      </c>
      <c r="C192">
        <v>-55.34</v>
      </c>
      <c r="D192" t="s">
        <v>30</v>
      </c>
    </row>
    <row r="193" spans="1:4">
      <c r="A193" s="3">
        <v>45755</v>
      </c>
      <c r="B193" t="s">
        <v>47</v>
      </c>
      <c r="C193">
        <v>1500</v>
      </c>
      <c r="D193" t="s">
        <v>48</v>
      </c>
    </row>
    <row r="194" spans="1:4">
      <c r="A194" s="3">
        <v>45756</v>
      </c>
      <c r="B194" t="s">
        <v>57</v>
      </c>
      <c r="C194">
        <v>-190.67</v>
      </c>
      <c r="D194" t="s">
        <v>30</v>
      </c>
    </row>
    <row r="195" spans="1:4">
      <c r="A195" s="3">
        <v>45764</v>
      </c>
      <c r="B195" t="s">
        <v>57</v>
      </c>
      <c r="C195">
        <v>-42.35</v>
      </c>
      <c r="D195" t="s">
        <v>30</v>
      </c>
    </row>
    <row r="196" spans="1:4">
      <c r="A196" s="3">
        <v>45771</v>
      </c>
      <c r="B196" t="s">
        <v>65</v>
      </c>
      <c r="C196">
        <v>-78.180000000000007</v>
      </c>
      <c r="D196" t="s">
        <v>30</v>
      </c>
    </row>
    <row r="197" spans="1:4">
      <c r="A197" s="3">
        <v>45758</v>
      </c>
      <c r="B197" t="s">
        <v>34</v>
      </c>
      <c r="C197">
        <v>-122.92</v>
      </c>
      <c r="D197" t="s">
        <v>30</v>
      </c>
    </row>
    <row r="198" spans="1:4">
      <c r="A198" s="3">
        <v>45753</v>
      </c>
      <c r="B198" t="s">
        <v>57</v>
      </c>
      <c r="C198">
        <v>-125.38</v>
      </c>
      <c r="D198" t="s">
        <v>30</v>
      </c>
    </row>
    <row r="199" spans="1:4">
      <c r="A199" s="3">
        <v>45777</v>
      </c>
      <c r="B199" t="s">
        <v>63</v>
      </c>
      <c r="C199">
        <v>-127.82</v>
      </c>
      <c r="D199" t="s">
        <v>30</v>
      </c>
    </row>
    <row r="200" spans="1:4">
      <c r="A200" s="3">
        <v>45776</v>
      </c>
      <c r="B200" t="s">
        <v>63</v>
      </c>
      <c r="C200">
        <v>-212.46</v>
      </c>
      <c r="D200" t="s">
        <v>30</v>
      </c>
    </row>
    <row r="201" spans="1:4">
      <c r="A201" s="3">
        <v>45767</v>
      </c>
      <c r="B201" t="s">
        <v>63</v>
      </c>
      <c r="C201">
        <v>-243.57</v>
      </c>
      <c r="D201" t="s">
        <v>30</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3495-69F7-4C17-A6F9-718659E9BF69}">
  <dimension ref="A1:P28"/>
  <sheetViews>
    <sheetView tabSelected="1" topLeftCell="E7" workbookViewId="0">
      <selection activeCell="R18" sqref="R18"/>
    </sheetView>
  </sheetViews>
  <sheetFormatPr defaultRowHeight="15"/>
  <cols>
    <col min="1" max="1" width="14.85546875" customWidth="1"/>
    <col min="3" max="3" width="10.5703125" bestFit="1" customWidth="1"/>
    <col min="4" max="5" width="11.28515625" bestFit="1" customWidth="1"/>
    <col min="8" max="8" width="13.85546875" bestFit="1" customWidth="1"/>
    <col min="9" max="9" width="16.140625" bestFit="1" customWidth="1"/>
    <col min="10" max="10" width="13.28515625" bestFit="1" customWidth="1"/>
    <col min="11" max="11" width="16.140625" bestFit="1" customWidth="1"/>
    <col min="12" max="12" width="13.28515625" bestFit="1" customWidth="1"/>
    <col min="13" max="13" width="16.140625" bestFit="1" customWidth="1"/>
    <col min="14" max="14" width="13.28515625" bestFit="1" customWidth="1"/>
    <col min="15" max="15" width="21.140625" bestFit="1" customWidth="1"/>
    <col min="16" max="16" width="18.28515625" bestFit="1" customWidth="1"/>
    <col min="17" max="17" width="15.42578125" bestFit="1" customWidth="1"/>
    <col min="18" max="18" width="21.140625" bestFit="1" customWidth="1"/>
    <col min="19" max="19" width="18.28515625" bestFit="1" customWidth="1"/>
    <col min="20" max="20" width="20.42578125" bestFit="1" customWidth="1"/>
  </cols>
  <sheetData>
    <row r="1" spans="1:16">
      <c r="A1" t="s">
        <v>69</v>
      </c>
      <c r="B1" t="s">
        <v>28</v>
      </c>
      <c r="C1" t="s">
        <v>148</v>
      </c>
      <c r="D1" t="s">
        <v>149</v>
      </c>
      <c r="E1" t="s">
        <v>150</v>
      </c>
      <c r="F1" t="s">
        <v>151</v>
      </c>
      <c r="I1" s="4" t="s">
        <v>28</v>
      </c>
      <c r="J1" s="4" t="s">
        <v>152</v>
      </c>
    </row>
    <row r="2" spans="1:16">
      <c r="A2" t="s">
        <v>16</v>
      </c>
      <c r="B2" t="s">
        <v>7</v>
      </c>
      <c r="C2" s="12">
        <v>900</v>
      </c>
      <c r="D2" s="12">
        <f>IF(A2="Income",
    SUMIFS(Cleaned_Data!C:C, Cleaned_Data!G:G, A2, Cleaned_Data!H:H, B2, Cleaned_Data!D:D, "Income"),
    SUMIFS(Cleaned_Data!C:C, Cleaned_Data!G:G, A2, Cleaned_Data!H:H, B2, Cleaned_Data!D:D, "Expense")
)</f>
        <v>-624.48</v>
      </c>
      <c r="E2" s="12">
        <f>C2+D2</f>
        <v>275.52</v>
      </c>
      <c r="F2" t="str">
        <f>IF(E2&lt;0, "Over", "Under")</f>
        <v>Under</v>
      </c>
      <c r="I2" t="s">
        <v>7</v>
      </c>
      <c r="K2" t="s">
        <v>8</v>
      </c>
      <c r="M2" t="s">
        <v>9</v>
      </c>
      <c r="O2" t="s">
        <v>153</v>
      </c>
      <c r="P2" t="s">
        <v>154</v>
      </c>
    </row>
    <row r="3" spans="1:16">
      <c r="A3" t="s">
        <v>15</v>
      </c>
      <c r="B3" t="s">
        <v>7</v>
      </c>
      <c r="C3" s="12">
        <v>300</v>
      </c>
      <c r="D3" s="12">
        <f>IF(A3="Income",
    SUMIFS(Cleaned_Data!C:C, Cleaned_Data!G:G, A3, Cleaned_Data!H:H, B3, Cleaned_Data!D:D, "Income"),
    SUMIFS(Cleaned_Data!C:C, Cleaned_Data!G:G, A3, Cleaned_Data!H:H, B3, Cleaned_Data!D:D, "Expense")
)</f>
        <v>-1583.73</v>
      </c>
      <c r="E3" s="12">
        <f t="shared" ref="E3:E28" si="0">C3+D3</f>
        <v>-1283.73</v>
      </c>
      <c r="F3" t="str">
        <f t="shared" ref="F3:F28" si="1">IF(E3&lt;0, "Over", "Under")</f>
        <v>Over</v>
      </c>
      <c r="H3" s="4" t="s">
        <v>69</v>
      </c>
      <c r="I3" t="s">
        <v>155</v>
      </c>
      <c r="J3" t="s">
        <v>156</v>
      </c>
      <c r="K3" t="s">
        <v>155</v>
      </c>
      <c r="L3" t="s">
        <v>156</v>
      </c>
      <c r="M3" t="s">
        <v>155</v>
      </c>
      <c r="N3" t="s">
        <v>156</v>
      </c>
    </row>
    <row r="4" spans="1:16">
      <c r="A4" t="s">
        <v>18</v>
      </c>
      <c r="B4" t="s">
        <v>7</v>
      </c>
      <c r="C4" s="12">
        <v>150</v>
      </c>
      <c r="D4" s="12">
        <f>IF(A4="Income",
    SUMIFS(Cleaned_Data!C:C, Cleaned_Data!G:G, A4, Cleaned_Data!H:H, B4, Cleaned_Data!D:D, "Income"),
    SUMIFS(Cleaned_Data!C:C, Cleaned_Data!G:G, A4, Cleaned_Data!H:H, B4, Cleaned_Data!D:D, "Expense")
)</f>
        <v>-513.57999999999993</v>
      </c>
      <c r="E4" s="12">
        <f t="shared" si="0"/>
        <v>-363.57999999999993</v>
      </c>
      <c r="F4" t="str">
        <f t="shared" si="1"/>
        <v>Over</v>
      </c>
      <c r="H4" t="s">
        <v>14</v>
      </c>
      <c r="I4" s="12">
        <v>100</v>
      </c>
      <c r="J4" s="12">
        <v>-1748.43</v>
      </c>
      <c r="K4" s="12">
        <v>100</v>
      </c>
      <c r="L4" s="12">
        <v>-245.53</v>
      </c>
      <c r="M4" s="12">
        <v>100</v>
      </c>
      <c r="N4" s="12">
        <v>-733.07</v>
      </c>
      <c r="O4" s="12">
        <v>300</v>
      </c>
      <c r="P4" s="12">
        <v>-2727.03</v>
      </c>
    </row>
    <row r="5" spans="1:16">
      <c r="A5" t="s">
        <v>14</v>
      </c>
      <c r="B5" t="s">
        <v>7</v>
      </c>
      <c r="C5" s="12">
        <v>100</v>
      </c>
      <c r="D5" s="12">
        <f>IF(A5="Income",
    SUMIFS(Cleaned_Data!C:C, Cleaned_Data!G:G, A5, Cleaned_Data!H:H, B5, Cleaned_Data!D:D, "Income"),
    SUMIFS(Cleaned_Data!C:C, Cleaned_Data!G:G, A5, Cleaned_Data!H:H, B5, Cleaned_Data!D:D, "Expense")
)</f>
        <v>-1748.43</v>
      </c>
      <c r="E5" s="12">
        <f t="shared" si="0"/>
        <v>-1648.43</v>
      </c>
      <c r="F5" t="str">
        <f t="shared" si="1"/>
        <v>Over</v>
      </c>
      <c r="H5" t="s">
        <v>15</v>
      </c>
      <c r="I5" s="12">
        <v>300</v>
      </c>
      <c r="J5" s="12">
        <v>-1583.73</v>
      </c>
      <c r="K5" s="12">
        <v>300</v>
      </c>
      <c r="L5" s="12">
        <v>-2323.5700000000002</v>
      </c>
      <c r="M5" s="12">
        <v>300</v>
      </c>
      <c r="N5" s="12">
        <v>-1196.8900000000001</v>
      </c>
      <c r="O5" s="12">
        <v>900</v>
      </c>
      <c r="P5" s="12">
        <v>-5104.1900000000005</v>
      </c>
    </row>
    <row r="6" spans="1:16">
      <c r="A6" t="s">
        <v>19</v>
      </c>
      <c r="B6" t="s">
        <v>7</v>
      </c>
      <c r="C6" s="12">
        <v>200</v>
      </c>
      <c r="D6" s="12">
        <f>IF(A6="Income",
    SUMIFS(Cleaned_Data!C:C, Cleaned_Data!G:G, A6, Cleaned_Data!H:H, B6, Cleaned_Data!D:D, "Income"),
    SUMIFS(Cleaned_Data!C:C, Cleaned_Data!G:G, A6, Cleaned_Data!H:H, B6, Cleaned_Data!D:D, "Expense")
)</f>
        <v>-1579.4099999999999</v>
      </c>
      <c r="E6" s="12">
        <f t="shared" si="0"/>
        <v>-1379.4099999999999</v>
      </c>
      <c r="F6" t="str">
        <f t="shared" si="1"/>
        <v>Over</v>
      </c>
      <c r="H6" t="s">
        <v>157</v>
      </c>
      <c r="I6" s="12">
        <v>100</v>
      </c>
      <c r="J6" s="12">
        <v>0</v>
      </c>
      <c r="K6" s="12">
        <v>100</v>
      </c>
      <c r="L6" s="12">
        <v>0</v>
      </c>
      <c r="M6" s="12">
        <v>100</v>
      </c>
      <c r="N6" s="12">
        <v>0</v>
      </c>
      <c r="O6" s="12">
        <v>300</v>
      </c>
      <c r="P6" s="12">
        <v>0</v>
      </c>
    </row>
    <row r="7" spans="1:16">
      <c r="A7" t="s">
        <v>17</v>
      </c>
      <c r="B7" t="s">
        <v>7</v>
      </c>
      <c r="C7" s="12">
        <v>150</v>
      </c>
      <c r="D7" s="12">
        <f>IF(A7="Income",
    SUMIFS(Cleaned_Data!C:C, Cleaned_Data!G:G, A7, Cleaned_Data!H:H, B7, Cleaned_Data!D:D, "Income"),
    SUMIFS(Cleaned_Data!C:C, Cleaned_Data!G:G, A7, Cleaned_Data!H:H, B7, Cleaned_Data!D:D, "Expense")
)</f>
        <v>0</v>
      </c>
      <c r="E7" s="12">
        <f t="shared" si="0"/>
        <v>150</v>
      </c>
      <c r="F7" t="str">
        <f t="shared" si="1"/>
        <v>Under</v>
      </c>
      <c r="H7" t="s">
        <v>16</v>
      </c>
      <c r="I7" s="12">
        <v>900</v>
      </c>
      <c r="J7" s="12">
        <v>-624.48</v>
      </c>
      <c r="K7" s="12">
        <v>900</v>
      </c>
      <c r="L7" s="12">
        <v>-982.23</v>
      </c>
      <c r="M7" s="12">
        <v>900</v>
      </c>
      <c r="N7" s="12">
        <v>-330.88</v>
      </c>
      <c r="O7" s="12">
        <v>2700</v>
      </c>
      <c r="P7" s="12">
        <v>-1937.5900000000001</v>
      </c>
    </row>
    <row r="8" spans="1:16">
      <c r="A8" t="s">
        <v>20</v>
      </c>
      <c r="B8" t="s">
        <v>7</v>
      </c>
      <c r="C8" s="12">
        <v>100</v>
      </c>
      <c r="D8" s="12">
        <f>IF(A8="Income",
    SUMIFS(Cleaned_Data!C:C, Cleaned_Data!G:G, A8, Cleaned_Data!H:H, B8, Cleaned_Data!D:D, "Income"),
    SUMIFS(Cleaned_Data!C:C, Cleaned_Data!G:G, A8, Cleaned_Data!H:H, B8, Cleaned_Data!D:D, "Expense")
)</f>
        <v>0</v>
      </c>
      <c r="E8" s="12">
        <f t="shared" si="0"/>
        <v>100</v>
      </c>
      <c r="F8" t="str">
        <f t="shared" si="1"/>
        <v>Under</v>
      </c>
      <c r="H8" t="s">
        <v>17</v>
      </c>
      <c r="I8" s="12">
        <v>150</v>
      </c>
      <c r="J8" s="12">
        <v>0</v>
      </c>
      <c r="K8" s="12">
        <v>150</v>
      </c>
      <c r="L8" s="12">
        <v>0</v>
      </c>
      <c r="M8" s="12">
        <v>150</v>
      </c>
      <c r="N8" s="12">
        <v>0</v>
      </c>
      <c r="O8" s="12">
        <v>450</v>
      </c>
      <c r="P8" s="12">
        <v>0</v>
      </c>
    </row>
    <row r="9" spans="1:16">
      <c r="A9" t="s">
        <v>48</v>
      </c>
      <c r="B9" t="s">
        <v>7</v>
      </c>
      <c r="C9" s="12">
        <v>1500</v>
      </c>
      <c r="D9" s="12">
        <f>IF(A9="Income",
    SUMIFS(Cleaned_Data!C:C, Cleaned_Data!G:G, A9, Cleaned_Data!H:H, B9, Cleaned_Data!D:D, "Income"),
    SUMIFS(Cleaned_Data!C:C, Cleaned_Data!G:G, A9, Cleaned_Data!H:H, B9, Cleaned_Data!D:D, "Expense")
)</f>
        <v>4800</v>
      </c>
      <c r="E9" s="12">
        <f t="shared" si="0"/>
        <v>6300</v>
      </c>
      <c r="F9" t="str">
        <f t="shared" si="1"/>
        <v>Under</v>
      </c>
      <c r="H9" t="s">
        <v>18</v>
      </c>
      <c r="I9" s="12">
        <v>150</v>
      </c>
      <c r="J9" s="12">
        <v>-513.57999999999993</v>
      </c>
      <c r="K9" s="12">
        <v>150</v>
      </c>
      <c r="L9" s="12">
        <v>-945.55</v>
      </c>
      <c r="M9" s="12">
        <v>150</v>
      </c>
      <c r="N9" s="12">
        <v>-1141.27</v>
      </c>
      <c r="O9" s="12">
        <v>450</v>
      </c>
      <c r="P9" s="12">
        <v>-2600.3999999999996</v>
      </c>
    </row>
    <row r="10" spans="1:16">
      <c r="A10" t="s">
        <v>157</v>
      </c>
      <c r="B10" t="s">
        <v>7</v>
      </c>
      <c r="C10" s="12">
        <v>100</v>
      </c>
      <c r="D10" s="12">
        <f>IF(A10="Income",
    SUMIFS(Cleaned_Data!C:C, Cleaned_Data!G:G, A10, Cleaned_Data!H:H, B10, Cleaned_Data!D:D, "Income"),
    SUMIFS(Cleaned_Data!C:C, Cleaned_Data!G:G, A10, Cleaned_Data!H:H, B10, Cleaned_Data!D:D, "Expense")
)</f>
        <v>0</v>
      </c>
      <c r="E10" s="12">
        <f t="shared" si="0"/>
        <v>100</v>
      </c>
      <c r="F10" t="str">
        <f t="shared" si="1"/>
        <v>Under</v>
      </c>
      <c r="H10" t="s">
        <v>19</v>
      </c>
      <c r="I10" s="12">
        <v>200</v>
      </c>
      <c r="J10" s="12">
        <v>-1579.4099999999999</v>
      </c>
      <c r="K10" s="12">
        <v>200</v>
      </c>
      <c r="L10" s="12">
        <v>-1441.3600000000001</v>
      </c>
      <c r="M10" s="12">
        <v>200</v>
      </c>
      <c r="N10" s="12">
        <v>-2556.4499999999998</v>
      </c>
      <c r="O10" s="12">
        <v>600</v>
      </c>
      <c r="P10" s="12">
        <v>-5577.2199999999993</v>
      </c>
    </row>
    <row r="11" spans="1:16">
      <c r="A11" t="s">
        <v>16</v>
      </c>
      <c r="B11" t="s">
        <v>8</v>
      </c>
      <c r="C11" s="12">
        <v>900</v>
      </c>
      <c r="D11" s="12">
        <f>IF(A11="Income",
    SUMIFS(Cleaned_Data!C:C, Cleaned_Data!G:G, A11, Cleaned_Data!H:H, B11, Cleaned_Data!D:D, "Income"),
    SUMIFS(Cleaned_Data!C:C, Cleaned_Data!G:G, A11, Cleaned_Data!H:H, B11, Cleaned_Data!D:D, "Expense")
)</f>
        <v>-982.23</v>
      </c>
      <c r="E11" s="12">
        <f t="shared" si="0"/>
        <v>-82.230000000000018</v>
      </c>
      <c r="F11" t="str">
        <f t="shared" si="1"/>
        <v>Over</v>
      </c>
      <c r="H11" t="s">
        <v>20</v>
      </c>
      <c r="I11" s="12">
        <v>100</v>
      </c>
      <c r="J11" s="12">
        <v>0</v>
      </c>
      <c r="K11" s="12">
        <v>100</v>
      </c>
      <c r="L11" s="12">
        <v>0</v>
      </c>
      <c r="M11" s="12">
        <v>100</v>
      </c>
      <c r="N11" s="12">
        <v>0</v>
      </c>
      <c r="O11" s="12">
        <v>300</v>
      </c>
      <c r="P11" s="12">
        <v>0</v>
      </c>
    </row>
    <row r="12" spans="1:16">
      <c r="A12" t="s">
        <v>15</v>
      </c>
      <c r="B12" t="s">
        <v>8</v>
      </c>
      <c r="C12" s="12">
        <v>300</v>
      </c>
      <c r="D12" s="12">
        <f>IF(A12="Income",
    SUMIFS(Cleaned_Data!C:C, Cleaned_Data!G:G, A12, Cleaned_Data!H:H, B12, Cleaned_Data!D:D, "Income"),
    SUMIFS(Cleaned_Data!C:C, Cleaned_Data!G:G, A12, Cleaned_Data!H:H, B12, Cleaned_Data!D:D, "Expense")
)</f>
        <v>-2323.5700000000002</v>
      </c>
      <c r="E12" s="12">
        <f t="shared" si="0"/>
        <v>-2023.5700000000002</v>
      </c>
      <c r="F12" t="str">
        <f t="shared" si="1"/>
        <v>Over</v>
      </c>
      <c r="H12" t="s">
        <v>12</v>
      </c>
      <c r="I12" s="12">
        <v>2000</v>
      </c>
      <c r="J12" s="12">
        <v>-6049.6299999999992</v>
      </c>
      <c r="K12" s="12">
        <v>2000</v>
      </c>
      <c r="L12" s="12">
        <v>-5938.24</v>
      </c>
      <c r="M12" s="12">
        <v>2000</v>
      </c>
      <c r="N12" s="12">
        <v>-5958.5599999999995</v>
      </c>
      <c r="O12" s="12">
        <v>6000</v>
      </c>
      <c r="P12" s="12">
        <v>-17946.43</v>
      </c>
    </row>
    <row r="13" spans="1:16">
      <c r="A13" t="s">
        <v>18</v>
      </c>
      <c r="B13" t="s">
        <v>8</v>
      </c>
      <c r="C13" s="12">
        <v>150</v>
      </c>
      <c r="D13" s="12">
        <f>IF(A13="Income",
    SUMIFS(Cleaned_Data!C:C, Cleaned_Data!G:G, A13, Cleaned_Data!H:H, B13, Cleaned_Data!D:D, "Income"),
    SUMIFS(Cleaned_Data!C:C, Cleaned_Data!G:G, A13, Cleaned_Data!H:H, B13, Cleaned_Data!D:D, "Expense")
)</f>
        <v>-945.55</v>
      </c>
      <c r="E13" s="12">
        <f t="shared" si="0"/>
        <v>-795.55</v>
      </c>
      <c r="F13" t="str">
        <f t="shared" si="1"/>
        <v>Over</v>
      </c>
    </row>
    <row r="14" spans="1:16">
      <c r="A14" t="s">
        <v>14</v>
      </c>
      <c r="B14" t="s">
        <v>8</v>
      </c>
      <c r="C14" s="12">
        <v>100</v>
      </c>
      <c r="D14" s="12">
        <f>IF(A14="Income",
    SUMIFS(Cleaned_Data!C:C, Cleaned_Data!G:G, A14, Cleaned_Data!H:H, B14, Cleaned_Data!D:D, "Income"),
    SUMIFS(Cleaned_Data!C:C, Cleaned_Data!G:G, A14, Cleaned_Data!H:H, B14, Cleaned_Data!D:D, "Expense")
)</f>
        <v>-245.53</v>
      </c>
      <c r="E14" s="12">
        <f t="shared" si="0"/>
        <v>-145.53</v>
      </c>
      <c r="F14" t="str">
        <f t="shared" si="1"/>
        <v>Over</v>
      </c>
    </row>
    <row r="15" spans="1:16">
      <c r="A15" t="s">
        <v>19</v>
      </c>
      <c r="B15" t="s">
        <v>8</v>
      </c>
      <c r="C15" s="12">
        <v>200</v>
      </c>
      <c r="D15" s="12">
        <f>IF(A15="Income",
    SUMIFS(Cleaned_Data!C:C, Cleaned_Data!G:G, A15, Cleaned_Data!H:H, B15, Cleaned_Data!D:D, "Income"),
    SUMIFS(Cleaned_Data!C:C, Cleaned_Data!G:G, A15, Cleaned_Data!H:H, B15, Cleaned_Data!D:D, "Expense")
)</f>
        <v>-1441.3600000000001</v>
      </c>
      <c r="E15" s="12">
        <f t="shared" si="0"/>
        <v>-1241.3600000000001</v>
      </c>
      <c r="F15" t="str">
        <f t="shared" si="1"/>
        <v>Over</v>
      </c>
    </row>
    <row r="16" spans="1:16">
      <c r="A16" t="s">
        <v>17</v>
      </c>
      <c r="B16" t="s">
        <v>8</v>
      </c>
      <c r="C16" s="12">
        <v>150</v>
      </c>
      <c r="D16" s="12">
        <f>IF(A16="Income",
    SUMIFS(Cleaned_Data!C:C, Cleaned_Data!G:G, A16, Cleaned_Data!H:H, B16, Cleaned_Data!D:D, "Income"),
    SUMIFS(Cleaned_Data!C:C, Cleaned_Data!G:G, A16, Cleaned_Data!H:H, B16, Cleaned_Data!D:D, "Expense")
)</f>
        <v>0</v>
      </c>
      <c r="E16" s="12">
        <f t="shared" si="0"/>
        <v>150</v>
      </c>
      <c r="F16" t="str">
        <f t="shared" si="1"/>
        <v>Under</v>
      </c>
    </row>
    <row r="17" spans="1:6">
      <c r="A17" t="s">
        <v>20</v>
      </c>
      <c r="B17" t="s">
        <v>8</v>
      </c>
      <c r="C17" s="12">
        <v>100</v>
      </c>
      <c r="D17" s="12">
        <f>IF(A17="Income",
    SUMIFS(Cleaned_Data!C:C, Cleaned_Data!G:G, A17, Cleaned_Data!H:H, B17, Cleaned_Data!D:D, "Income"),
    SUMIFS(Cleaned_Data!C:C, Cleaned_Data!G:G, A17, Cleaned_Data!H:H, B17, Cleaned_Data!D:D, "Expense")
)</f>
        <v>0</v>
      </c>
      <c r="E17" s="12">
        <f t="shared" si="0"/>
        <v>100</v>
      </c>
      <c r="F17" t="str">
        <f t="shared" si="1"/>
        <v>Under</v>
      </c>
    </row>
    <row r="18" spans="1:6">
      <c r="A18" t="s">
        <v>48</v>
      </c>
      <c r="B18" t="s">
        <v>8</v>
      </c>
      <c r="C18" s="12">
        <v>1500</v>
      </c>
      <c r="D18" s="12">
        <f>IF(A18="Income",
    SUMIFS(Cleaned_Data!C:C, Cleaned_Data!G:G, A18, Cleaned_Data!H:H, B18, Cleaned_Data!D:D, "Income"),
    SUMIFS(Cleaned_Data!C:C, Cleaned_Data!G:G, A18, Cleaned_Data!H:H, B18, Cleaned_Data!D:D, "Expense")
)</f>
        <v>13100</v>
      </c>
      <c r="E18" s="12">
        <f t="shared" si="0"/>
        <v>14600</v>
      </c>
      <c r="F18" t="str">
        <f t="shared" si="1"/>
        <v>Under</v>
      </c>
    </row>
    <row r="19" spans="1:6">
      <c r="A19" t="s">
        <v>157</v>
      </c>
      <c r="B19" t="s">
        <v>8</v>
      </c>
      <c r="C19" s="12">
        <v>100</v>
      </c>
      <c r="D19" s="12">
        <f>IF(A19="Income",
    SUMIFS(Cleaned_Data!C:C, Cleaned_Data!G:G, A19, Cleaned_Data!H:H, B19, Cleaned_Data!D:D, "Income"),
    SUMIFS(Cleaned_Data!C:C, Cleaned_Data!G:G, A19, Cleaned_Data!H:H, B19, Cleaned_Data!D:D, "Expense")
)</f>
        <v>0</v>
      </c>
      <c r="E19" s="12">
        <f t="shared" si="0"/>
        <v>100</v>
      </c>
      <c r="F19" t="str">
        <f t="shared" si="1"/>
        <v>Under</v>
      </c>
    </row>
    <row r="20" spans="1:6">
      <c r="A20" t="s">
        <v>16</v>
      </c>
      <c r="B20" t="s">
        <v>9</v>
      </c>
      <c r="C20" s="12">
        <v>900</v>
      </c>
      <c r="D20" s="12">
        <f>IF(A20="Income",
    SUMIFS(Cleaned_Data!C:C, Cleaned_Data!G:G, A20, Cleaned_Data!H:H, B20, Cleaned_Data!D:D, "Income"),
    SUMIFS(Cleaned_Data!C:C, Cleaned_Data!G:G, A20, Cleaned_Data!H:H, B20, Cleaned_Data!D:D, "Expense")
)</f>
        <v>-330.88</v>
      </c>
      <c r="E20" s="12">
        <f t="shared" si="0"/>
        <v>569.12</v>
      </c>
      <c r="F20" t="str">
        <f t="shared" si="1"/>
        <v>Under</v>
      </c>
    </row>
    <row r="21" spans="1:6">
      <c r="A21" t="s">
        <v>15</v>
      </c>
      <c r="B21" t="s">
        <v>9</v>
      </c>
      <c r="C21" s="12">
        <v>300</v>
      </c>
      <c r="D21" s="12">
        <f>IF(A21="Income",
    SUMIFS(Cleaned_Data!C:C, Cleaned_Data!G:G, A21, Cleaned_Data!H:H, B21, Cleaned_Data!D:D, "Income"),
    SUMIFS(Cleaned_Data!C:C, Cleaned_Data!G:G, A21, Cleaned_Data!H:H, B21, Cleaned_Data!D:D, "Expense")
)</f>
        <v>-1196.8900000000001</v>
      </c>
      <c r="E21" s="12">
        <f t="shared" si="0"/>
        <v>-896.8900000000001</v>
      </c>
      <c r="F21" t="str">
        <f t="shared" si="1"/>
        <v>Over</v>
      </c>
    </row>
    <row r="22" spans="1:6">
      <c r="A22" t="s">
        <v>18</v>
      </c>
      <c r="B22" t="s">
        <v>9</v>
      </c>
      <c r="C22" s="12">
        <v>150</v>
      </c>
      <c r="D22" s="12">
        <f>IF(A22="Income",
    SUMIFS(Cleaned_Data!C:C, Cleaned_Data!G:G, A22, Cleaned_Data!H:H, B22, Cleaned_Data!D:D, "Income"),
    SUMIFS(Cleaned_Data!C:C, Cleaned_Data!G:G, A22, Cleaned_Data!H:H, B22, Cleaned_Data!D:D, "Expense")
)</f>
        <v>-1141.27</v>
      </c>
      <c r="E22" s="12">
        <f t="shared" si="0"/>
        <v>-991.27</v>
      </c>
      <c r="F22" t="str">
        <f t="shared" si="1"/>
        <v>Over</v>
      </c>
    </row>
    <row r="23" spans="1:6">
      <c r="A23" t="s">
        <v>14</v>
      </c>
      <c r="B23" t="s">
        <v>9</v>
      </c>
      <c r="C23" s="12">
        <v>100</v>
      </c>
      <c r="D23" s="12">
        <f>IF(A23="Income",
    SUMIFS(Cleaned_Data!C:C, Cleaned_Data!G:G, A23, Cleaned_Data!H:H, B23, Cleaned_Data!D:D, "Income"),
    SUMIFS(Cleaned_Data!C:C, Cleaned_Data!G:G, A23, Cleaned_Data!H:H, B23, Cleaned_Data!D:D, "Expense")
)</f>
        <v>-733.07</v>
      </c>
      <c r="E23" s="12">
        <f t="shared" si="0"/>
        <v>-633.07000000000005</v>
      </c>
      <c r="F23" t="str">
        <f t="shared" si="1"/>
        <v>Over</v>
      </c>
    </row>
    <row r="24" spans="1:6">
      <c r="A24" t="s">
        <v>19</v>
      </c>
      <c r="B24" t="s">
        <v>9</v>
      </c>
      <c r="C24" s="12">
        <v>200</v>
      </c>
      <c r="D24" s="12">
        <f>IF(A24="Income",
    SUMIFS(Cleaned_Data!C:C, Cleaned_Data!G:G, A24, Cleaned_Data!H:H, B24, Cleaned_Data!D:D, "Income"),
    SUMIFS(Cleaned_Data!C:C, Cleaned_Data!G:G, A24, Cleaned_Data!H:H, B24, Cleaned_Data!D:D, "Expense")
)</f>
        <v>-2556.4499999999998</v>
      </c>
      <c r="E24" s="12">
        <f t="shared" si="0"/>
        <v>-2356.4499999999998</v>
      </c>
      <c r="F24" t="str">
        <f t="shared" si="1"/>
        <v>Over</v>
      </c>
    </row>
    <row r="25" spans="1:6">
      <c r="A25" t="s">
        <v>17</v>
      </c>
      <c r="B25" t="s">
        <v>9</v>
      </c>
      <c r="C25" s="12">
        <v>150</v>
      </c>
      <c r="D25" s="12">
        <f>IF(A25="Income",
    SUMIFS(Cleaned_Data!C:C, Cleaned_Data!G:G, A25, Cleaned_Data!H:H, B25, Cleaned_Data!D:D, "Income"),
    SUMIFS(Cleaned_Data!C:C, Cleaned_Data!G:G, A25, Cleaned_Data!H:H, B25, Cleaned_Data!D:D, "Expense")
)</f>
        <v>0</v>
      </c>
      <c r="E25" s="12">
        <f t="shared" si="0"/>
        <v>150</v>
      </c>
      <c r="F25" t="str">
        <f t="shared" si="1"/>
        <v>Under</v>
      </c>
    </row>
    <row r="26" spans="1:6">
      <c r="A26" t="s">
        <v>20</v>
      </c>
      <c r="B26" t="s">
        <v>9</v>
      </c>
      <c r="C26" s="12">
        <v>100</v>
      </c>
      <c r="D26" s="12">
        <f>IF(A26="Income",
    SUMIFS(Cleaned_Data!C:C, Cleaned_Data!G:G, A26, Cleaned_Data!H:H, B26, Cleaned_Data!D:D, "Income"),
    SUMIFS(Cleaned_Data!C:C, Cleaned_Data!G:G, A26, Cleaned_Data!H:H, B26, Cleaned_Data!D:D, "Expense")
)</f>
        <v>0</v>
      </c>
      <c r="E26" s="12">
        <f t="shared" si="0"/>
        <v>100</v>
      </c>
      <c r="F26" t="str">
        <f t="shared" si="1"/>
        <v>Under</v>
      </c>
    </row>
    <row r="27" spans="1:6">
      <c r="A27" t="s">
        <v>48</v>
      </c>
      <c r="B27" t="s">
        <v>9</v>
      </c>
      <c r="C27" s="12">
        <v>1500</v>
      </c>
      <c r="D27" s="12">
        <f>IF(A27="Income",
    SUMIFS(Cleaned_Data!C:C, Cleaned_Data!G:G, A27, Cleaned_Data!H:H, B27, Cleaned_Data!D:D, "Income"),
    SUMIFS(Cleaned_Data!C:C, Cleaned_Data!G:G, A27, Cleaned_Data!H:H, B27, Cleaned_Data!D:D, "Expense")
)</f>
        <v>9350</v>
      </c>
      <c r="E27" s="12">
        <f t="shared" si="0"/>
        <v>10850</v>
      </c>
      <c r="F27" t="str">
        <f t="shared" si="1"/>
        <v>Under</v>
      </c>
    </row>
    <row r="28" spans="1:6">
      <c r="A28" t="s">
        <v>157</v>
      </c>
      <c r="B28" t="s">
        <v>9</v>
      </c>
      <c r="C28" s="12">
        <v>100</v>
      </c>
      <c r="D28" s="12">
        <f>IF(A28="Income",
    SUMIFS(Cleaned_Data!C:C, Cleaned_Data!G:G, A28, Cleaned_Data!H:H, B28, Cleaned_Data!D:D, "Income"),
    SUMIFS(Cleaned_Data!C:C, Cleaned_Data!G:G, A28, Cleaned_Data!H:H, B28, Cleaned_Data!D:D, "Expense")
)</f>
        <v>0</v>
      </c>
      <c r="E28" s="12">
        <f t="shared" si="0"/>
        <v>100</v>
      </c>
      <c r="F28" t="str">
        <f t="shared" si="1"/>
        <v>Under</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3077-A018-4019-B803-025CCA16C87B}">
  <dimension ref="A1:E5"/>
  <sheetViews>
    <sheetView workbookViewId="0">
      <selection activeCell="I7" sqref="I7"/>
    </sheetView>
  </sheetViews>
  <sheetFormatPr defaultRowHeight="15"/>
  <cols>
    <col min="1" max="1" width="12.28515625" customWidth="1"/>
    <col min="2" max="4" width="10.5703125" bestFit="1" customWidth="1"/>
    <col min="5" max="5" width="24.140625" customWidth="1"/>
  </cols>
  <sheetData>
    <row r="1" spans="1:5">
      <c r="A1" s="11" t="s">
        <v>68</v>
      </c>
      <c r="B1" s="11" t="s">
        <v>11</v>
      </c>
      <c r="C1" s="11" t="s">
        <v>158</v>
      </c>
      <c r="D1" s="11" t="s">
        <v>159</v>
      </c>
      <c r="E1" s="11" t="s">
        <v>160</v>
      </c>
    </row>
    <row r="2" spans="1:5">
      <c r="A2" t="s">
        <v>48</v>
      </c>
      <c r="B2" s="12" cm="1">
        <f t="array" ref="B2:D2">AVERAGEIFS(Cleaned_Data!C:C, Cleaned_Data!D:D, "Income", Cleaned_Data!H:H, {"Feb","Mar","Apr"})</f>
        <v>1637.5</v>
      </c>
      <c r="C2" s="12">
        <v>1558.3333333333333</v>
      </c>
      <c r="D2" s="12">
        <v>1866.6666666666667</v>
      </c>
      <c r="E2" t="s">
        <v>161</v>
      </c>
    </row>
    <row r="3" spans="1:5">
      <c r="A3" t="s">
        <v>162</v>
      </c>
      <c r="B3" s="12" cm="1">
        <f t="array" ref="B3:D3">AVERAGEIFS(Cleaned_Data!C:C, Cleaned_Data!D:D, "Expense", Cleaned_Data!H:H, {"Feb","Mar","Apr"})</f>
        <v>-152.26256410256411</v>
      </c>
      <c r="C3" s="12">
        <v>-138.57116279069768</v>
      </c>
      <c r="D3" s="12">
        <v>-122.67152173913044</v>
      </c>
      <c r="E3" t="s">
        <v>163</v>
      </c>
    </row>
    <row r="4" spans="1:5">
      <c r="A4" t="s">
        <v>164</v>
      </c>
      <c r="B4" s="12">
        <f>SUM(B2:B3)</f>
        <v>1485.2374358974359</v>
      </c>
      <c r="C4" s="12">
        <f t="shared" ref="C4:D4" si="0">SUM(C2:C3)</f>
        <v>1419.7621705426357</v>
      </c>
      <c r="D4" s="12">
        <f t="shared" si="0"/>
        <v>1743.9951449275363</v>
      </c>
    </row>
    <row r="5" spans="1:5">
      <c r="A5" t="s">
        <v>165</v>
      </c>
      <c r="B5" s="12">
        <v>3500</v>
      </c>
      <c r="C5" s="12">
        <f>B5+B4</f>
        <v>4985.2374358974357</v>
      </c>
      <c r="D5" s="12">
        <f>C5+C4</f>
        <v>6404.9996064400711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AD22-725A-4018-A036-EA9DB406A35C}">
  <dimension ref="A1:H16"/>
  <sheetViews>
    <sheetView workbookViewId="0">
      <selection activeCell="H11" sqref="H11"/>
    </sheetView>
  </sheetViews>
  <sheetFormatPr defaultRowHeight="15"/>
  <cols>
    <col min="1" max="1" width="13.7109375" bestFit="1" customWidth="1"/>
    <col min="2" max="2" width="13.42578125" bestFit="1" customWidth="1"/>
    <col min="3" max="3" width="20.85546875" bestFit="1" customWidth="1"/>
    <col min="4" max="4" width="10.5703125" bestFit="1" customWidth="1"/>
    <col min="5" max="5" width="18" bestFit="1" customWidth="1"/>
    <col min="7" max="7" width="13.7109375" bestFit="1" customWidth="1"/>
    <col min="8" max="8" width="12.28515625" bestFit="1" customWidth="1"/>
  </cols>
  <sheetData>
    <row r="1" spans="1:8">
      <c r="A1" s="11" t="s">
        <v>166</v>
      </c>
      <c r="B1" s="11" t="s">
        <v>69</v>
      </c>
      <c r="C1" s="11" t="s">
        <v>23</v>
      </c>
      <c r="D1" s="11" t="s">
        <v>67</v>
      </c>
      <c r="E1" s="11" t="s">
        <v>160</v>
      </c>
      <c r="G1" s="13" t="s">
        <v>166</v>
      </c>
      <c r="H1" s="16" t="s">
        <v>167</v>
      </c>
    </row>
    <row r="2" spans="1:8">
      <c r="A2" t="s">
        <v>168</v>
      </c>
      <c r="B2" t="s">
        <v>169</v>
      </c>
      <c r="C2" t="s">
        <v>170</v>
      </c>
      <c r="D2" s="12">
        <v>990.25</v>
      </c>
      <c r="E2" t="s">
        <v>171</v>
      </c>
      <c r="G2" s="14" t="s">
        <v>168</v>
      </c>
      <c r="H2" s="17">
        <f>SUMIFS(D:D, A:A, G2)</f>
        <v>3277.31</v>
      </c>
    </row>
    <row r="3" spans="1:8">
      <c r="A3" t="s">
        <v>168</v>
      </c>
      <c r="B3" t="s">
        <v>172</v>
      </c>
      <c r="C3" t="s">
        <v>173</v>
      </c>
      <c r="D3" s="12">
        <v>902.94</v>
      </c>
      <c r="E3" t="s">
        <v>174</v>
      </c>
      <c r="G3" s="14" t="s">
        <v>175</v>
      </c>
      <c r="H3" s="17">
        <f t="shared" ref="H3:H6" si="0">SUMIFS(D:D, A:A, G3)</f>
        <v>2868.4400000000005</v>
      </c>
    </row>
    <row r="4" spans="1:8">
      <c r="A4" t="s">
        <v>168</v>
      </c>
      <c r="B4" t="s">
        <v>176</v>
      </c>
      <c r="C4" t="s">
        <v>177</v>
      </c>
      <c r="D4" s="12">
        <v>1384.12</v>
      </c>
      <c r="E4" t="s">
        <v>178</v>
      </c>
      <c r="G4" s="14" t="s">
        <v>179</v>
      </c>
      <c r="H4" s="17">
        <f t="shared" si="0"/>
        <v>2839.88</v>
      </c>
    </row>
    <row r="5" spans="1:8">
      <c r="A5" t="s">
        <v>175</v>
      </c>
      <c r="B5" t="s">
        <v>20</v>
      </c>
      <c r="C5" t="s">
        <v>180</v>
      </c>
      <c r="D5" s="12">
        <v>527.6</v>
      </c>
      <c r="E5" t="s">
        <v>181</v>
      </c>
      <c r="G5" s="14" t="s">
        <v>182</v>
      </c>
      <c r="H5" s="17">
        <f t="shared" si="0"/>
        <v>2271.36</v>
      </c>
    </row>
    <row r="6" spans="1:8">
      <c r="A6" t="s">
        <v>175</v>
      </c>
      <c r="B6" t="s">
        <v>183</v>
      </c>
      <c r="C6" t="s">
        <v>184</v>
      </c>
      <c r="D6" s="12">
        <v>1076.6600000000001</v>
      </c>
      <c r="E6" t="s">
        <v>185</v>
      </c>
      <c r="G6" s="15" t="s">
        <v>186</v>
      </c>
      <c r="H6" s="18">
        <f t="shared" si="0"/>
        <v>2673.9700000000003</v>
      </c>
    </row>
    <row r="7" spans="1:8">
      <c r="A7" t="s">
        <v>175</v>
      </c>
      <c r="B7" t="s">
        <v>187</v>
      </c>
      <c r="C7" t="s">
        <v>188</v>
      </c>
      <c r="D7" s="12">
        <v>1264.18</v>
      </c>
      <c r="E7" t="s">
        <v>189</v>
      </c>
      <c r="H7" s="12"/>
    </row>
    <row r="8" spans="1:8">
      <c r="A8" t="s">
        <v>179</v>
      </c>
      <c r="B8" t="s">
        <v>190</v>
      </c>
      <c r="C8" t="s">
        <v>191</v>
      </c>
      <c r="D8" s="12">
        <v>1195.1300000000001</v>
      </c>
      <c r="E8" t="s">
        <v>192</v>
      </c>
    </row>
    <row r="9" spans="1:8">
      <c r="A9" t="s">
        <v>179</v>
      </c>
      <c r="B9" t="s">
        <v>193</v>
      </c>
      <c r="C9" t="s">
        <v>194</v>
      </c>
      <c r="D9" s="12">
        <v>341.05</v>
      </c>
      <c r="E9" t="s">
        <v>195</v>
      </c>
    </row>
    <row r="10" spans="1:8">
      <c r="A10" t="s">
        <v>179</v>
      </c>
      <c r="B10" t="s">
        <v>196</v>
      </c>
      <c r="C10" t="s">
        <v>197</v>
      </c>
      <c r="D10" s="12">
        <v>1303.7</v>
      </c>
      <c r="E10" t="s">
        <v>198</v>
      </c>
    </row>
    <row r="11" spans="1:8">
      <c r="A11" t="s">
        <v>182</v>
      </c>
      <c r="B11" t="s">
        <v>199</v>
      </c>
      <c r="C11" t="s">
        <v>200</v>
      </c>
      <c r="D11" s="12">
        <v>913.47</v>
      </c>
      <c r="E11" t="s">
        <v>198</v>
      </c>
    </row>
    <row r="12" spans="1:8">
      <c r="A12" t="s">
        <v>182</v>
      </c>
      <c r="B12" t="s">
        <v>201</v>
      </c>
      <c r="C12" t="s">
        <v>202</v>
      </c>
      <c r="D12" s="12">
        <v>907.46</v>
      </c>
      <c r="E12" t="s">
        <v>203</v>
      </c>
    </row>
    <row r="13" spans="1:8">
      <c r="A13" t="s">
        <v>182</v>
      </c>
      <c r="B13" t="s">
        <v>204</v>
      </c>
      <c r="C13" t="s">
        <v>205</v>
      </c>
      <c r="D13" s="12">
        <v>450.43</v>
      </c>
      <c r="E13" t="s">
        <v>206</v>
      </c>
    </row>
    <row r="14" spans="1:8">
      <c r="A14" t="s">
        <v>186</v>
      </c>
      <c r="B14" t="s">
        <v>19</v>
      </c>
      <c r="C14" t="s">
        <v>207</v>
      </c>
      <c r="D14" s="12">
        <v>725.02</v>
      </c>
      <c r="E14" t="s">
        <v>208</v>
      </c>
    </row>
    <row r="15" spans="1:8">
      <c r="A15" t="s">
        <v>186</v>
      </c>
      <c r="B15" t="s">
        <v>209</v>
      </c>
      <c r="C15" t="s">
        <v>210</v>
      </c>
      <c r="D15" s="12">
        <v>1079.1500000000001</v>
      </c>
      <c r="E15" t="s">
        <v>211</v>
      </c>
    </row>
    <row r="16" spans="1:8">
      <c r="A16" t="s">
        <v>186</v>
      </c>
      <c r="B16" t="s">
        <v>212</v>
      </c>
      <c r="C16" t="s">
        <v>213</v>
      </c>
      <c r="D16" s="12">
        <v>869.8</v>
      </c>
      <c r="E16" t="s">
        <v>214</v>
      </c>
    </row>
  </sheetData>
  <dataValidations count="2">
    <dataValidation type="list" allowBlank="1" showInputMessage="1" showErrorMessage="1" sqref="A2:A16" xr:uid="{27A286FF-9B7F-4460-ABE1-EC64DAF8E8DC}">
      <formula1>"Marketing, HR, IT, Finance, Ops"</formula1>
    </dataValidation>
    <dataValidation type="list" allowBlank="1" showInputMessage="1" showErrorMessage="1" sqref="B2:B16" xr:uid="{E0D91265-AA9F-420C-9AF5-641971C17E40}">
      <formula1>"Advertising,Promotions,Events,Wellness,Training,Recruiting,Software,Cloud Services, Supplies,Consulting, Compliance, Utilities,Travel,Maintenance"</formula1>
    </dataValidation>
  </dataValidations>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Props1.xml><?xml version="1.0" encoding="utf-8"?>
<ds:datastoreItem xmlns:ds="http://schemas.openxmlformats.org/officeDocument/2006/customXml" ds:itemID="{41B4271D-AE9A-4D57-89AD-B05B80408F6B}"/>
</file>

<file path=customXml/itemProps2.xml><?xml version="1.0" encoding="utf-8"?>
<ds:datastoreItem xmlns:ds="http://schemas.openxmlformats.org/officeDocument/2006/customXml" ds:itemID="{DE449471-C2F0-4678-8AC5-CF6F84E57F77}"/>
</file>

<file path=customXml/itemProps3.xml><?xml version="1.0" encoding="utf-8"?>
<ds:datastoreItem xmlns:ds="http://schemas.openxmlformats.org/officeDocument/2006/customXml" ds:itemID="{39675F5A-C041-4F32-8088-9B0EEAEF13A2}"/>
</file>

<file path=customXml/itemProps4.xml><?xml version="1.0" encoding="utf-8"?>
<ds:datastoreItem xmlns:ds="http://schemas.openxmlformats.org/officeDocument/2006/customXml" ds:itemID="{449B0481-9B1E-4699-8D7D-196E37AB80DA}"/>
</file>

<file path=customXml/itemProps5.xml><?xml version="1.0" encoding="utf-8"?>
<ds:datastoreItem xmlns:ds="http://schemas.openxmlformats.org/officeDocument/2006/customXml" ds:itemID="{8884164C-F571-4018-ABDC-80DCE9852BEB}"/>
</file>

<file path=customXml/itemProps6.xml><?xml version="1.0" encoding="utf-8"?>
<ds:datastoreItem xmlns:ds="http://schemas.openxmlformats.org/officeDocument/2006/customXml" ds:itemID="{39C89D57-26AB-4D61-B26E-EF53FC83AD5A}"/>
</file>

<file path=customXml/itemProps7.xml><?xml version="1.0" encoding="utf-8"?>
<ds:datastoreItem xmlns:ds="http://schemas.openxmlformats.org/officeDocument/2006/customXml" ds:itemID="{ED2C0D88-3B33-4FFC-924C-4E5F09DDA0BF}"/>
</file>

<file path=customXml/itemProps8.xml><?xml version="1.0" encoding="utf-8"?>
<ds:datastoreItem xmlns:ds="http://schemas.openxmlformats.org/officeDocument/2006/customXml" ds:itemID="{22B673B8-8F12-4D2A-B14D-9F91A15F786A}"/>
</file>

<file path=customXml/itemProps9.xml><?xml version="1.0" encoding="utf-8"?>
<ds:datastoreItem xmlns:ds="http://schemas.openxmlformats.org/officeDocument/2006/customXml" ds:itemID="{8B0EFF55-C5C9-4C46-89CB-65C67D8DBB92}"/>
</file>

<file path=customXml/itemProps10.xml><?xml version="1.0" encoding="utf-8"?>
<ds:datastoreItem xmlns:ds="http://schemas.openxmlformats.org/officeDocument/2006/customXml" ds:itemID="{7D1AA563-62B3-4E2F-A334-56649F41CA1B}"/>
</file>

<file path=customXml/itemProps11.xml><?xml version="1.0" encoding="utf-8"?>
<ds:datastoreItem xmlns:ds="http://schemas.openxmlformats.org/officeDocument/2006/customXml" ds:itemID="{B064CF71-35D5-4D50-B184-C29A575AB6B9}"/>
</file>

<file path=customXml/itemProps12.xml><?xml version="1.0" encoding="utf-8"?>
<ds:datastoreItem xmlns:ds="http://schemas.openxmlformats.org/officeDocument/2006/customXml" ds:itemID="{26BA66AF-13D1-4FAD-B0E0-9E9DDB86B0BF}"/>
</file>

<file path=customXml/itemProps13.xml><?xml version="1.0" encoding="utf-8"?>
<ds:datastoreItem xmlns:ds="http://schemas.openxmlformats.org/officeDocument/2006/customXml" ds:itemID="{06822606-BBAA-4672-AB08-542C5BC9F295}"/>
</file>

<file path=customXml/itemProps14.xml><?xml version="1.0" encoding="utf-8"?>
<ds:datastoreItem xmlns:ds="http://schemas.openxmlformats.org/officeDocument/2006/customXml" ds:itemID="{D92C6E66-8784-4D36-8E45-867826DA9307}"/>
</file>

<file path=customXml/itemProps15.xml><?xml version="1.0" encoding="utf-8"?>
<ds:datastoreItem xmlns:ds="http://schemas.openxmlformats.org/officeDocument/2006/customXml" ds:itemID="{09B409F1-AD1A-4007-B972-6C6EB3D6BF60}"/>
</file>

<file path=customXml/itemProps16.xml><?xml version="1.0" encoding="utf-8"?>
<ds:datastoreItem xmlns:ds="http://schemas.openxmlformats.org/officeDocument/2006/customXml" ds:itemID="{BA4DB785-49BC-4051-8550-0C339A6C2806}"/>
</file>

<file path=customXml/itemProps17.xml><?xml version="1.0" encoding="utf-8"?>
<ds:datastoreItem xmlns:ds="http://schemas.openxmlformats.org/officeDocument/2006/customXml" ds:itemID="{0E262257-7B0F-4053-BDA1-8A605E92B4BE}"/>
</file>

<file path=customXml/itemProps18.xml><?xml version="1.0" encoding="utf-8"?>
<ds:datastoreItem xmlns:ds="http://schemas.openxmlformats.org/officeDocument/2006/customXml" ds:itemID="{DB6DF543-718A-4C53-9D26-90FFE59E3717}"/>
</file>

<file path=customXml/itemProps19.xml><?xml version="1.0" encoding="utf-8"?>
<ds:datastoreItem xmlns:ds="http://schemas.openxmlformats.org/officeDocument/2006/customXml" ds:itemID="{AC9B9906-3F05-47BE-94AA-E0FA91AC0C25}"/>
</file>

<file path=customXml/itemProps20.xml><?xml version="1.0" encoding="utf-8"?>
<ds:datastoreItem xmlns:ds="http://schemas.openxmlformats.org/officeDocument/2006/customXml" ds:itemID="{FC8DABDB-D208-4948-BA93-3BC5DAA74C1E}"/>
</file>

<file path=customXml/itemProps21.xml><?xml version="1.0" encoding="utf-8"?>
<ds:datastoreItem xmlns:ds="http://schemas.openxmlformats.org/officeDocument/2006/customXml" ds:itemID="{A381E105-671C-4E97-BC69-35D734AFF34D}"/>
</file>

<file path=customXml/itemProps22.xml><?xml version="1.0" encoding="utf-8"?>
<ds:datastoreItem xmlns:ds="http://schemas.openxmlformats.org/officeDocument/2006/customXml" ds:itemID="{45830CF1-F994-4B1D-9C8F-553B39FAD7D2}"/>
</file>

<file path=customXml/itemProps23.xml><?xml version="1.0" encoding="utf-8"?>
<ds:datastoreItem xmlns:ds="http://schemas.openxmlformats.org/officeDocument/2006/customXml" ds:itemID="{09318464-3C07-4097-8A3E-35B451DB5808}"/>
</file>

<file path=customXml/itemProps24.xml><?xml version="1.0" encoding="utf-8"?>
<ds:datastoreItem xmlns:ds="http://schemas.openxmlformats.org/officeDocument/2006/customXml" ds:itemID="{9B5BC06A-0A4F-453C-BFA6-13B1FF03C3F2}"/>
</file>

<file path=customXml/itemProps25.xml><?xml version="1.0" encoding="utf-8"?>
<ds:datastoreItem xmlns:ds="http://schemas.openxmlformats.org/officeDocument/2006/customXml" ds:itemID="{0EF2EA5A-A0E8-4A50-B89A-9B2C5A1CB727}"/>
</file>

<file path=customXml/itemProps26.xml><?xml version="1.0" encoding="utf-8"?>
<ds:datastoreItem xmlns:ds="http://schemas.openxmlformats.org/officeDocument/2006/customXml" ds:itemID="{FC0AA0A4-7593-4BAF-BE6F-C76971C6925C}"/>
</file>

<file path=customXml/itemProps27.xml><?xml version="1.0" encoding="utf-8"?>
<ds:datastoreItem xmlns:ds="http://schemas.openxmlformats.org/officeDocument/2006/customXml" ds:itemID="{4FC48827-4A0C-4E38-9299-F7A24234A6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2025-03-27T18:09:34Z</dcterms:created>
  <dcterms:modified xsi:type="dcterms:W3CDTF">2025-03-29T02:15:29Z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2025-03-27T20:35:15Z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8550a4ea-6937-40e0-aaa7-82b14bd432e6</vt:lpwstr>
  </property>
  <property fmtid="{D5CDD505-2E9C-101B-9397-08002B2CF9AE}" pid="7" name="MSIP_Label_defa4170-0d19-0005-0004-bc88714345d2_ActionId">
    <vt:lpwstr>12a8df82-e648-499a-ab45-0ebe4d6a6c3e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