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D38BA7DE-FE27-8E4F-BC3F-9480BA9A79EE}" xr6:coauthVersionLast="47" xr6:coauthVersionMax="47" xr10:uidLastSave="{00000000-0000-0000-0000-000000000000}"/>
  <bookViews>
    <workbookView xWindow="0" yWindow="0" windowWidth="28800" windowHeight="18000" activeTab="1" xr2:uid="{AB6227EA-F880-2A41-89C2-38A9DC2FA196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0" i="2"/>
  <c r="C11" i="2" s="1"/>
  <c r="C13" i="2" s="1"/>
  <c r="C15" i="2" s="1"/>
  <c r="B28" i="1"/>
  <c r="B22" i="1"/>
  <c r="B23" i="1"/>
  <c r="B26" i="1"/>
  <c r="B24" i="1"/>
  <c r="B21" i="1"/>
  <c r="C16" i="1"/>
  <c r="B10" i="1"/>
  <c r="C11" i="1" s="1"/>
  <c r="C12" i="1" s="1"/>
  <c r="C14" i="1" s="1"/>
  <c r="C28" i="1" l="1"/>
  <c r="C29" i="1" l="1"/>
  <c r="C31" i="1" s="1"/>
  <c r="C33" i="1" s="1"/>
  <c r="C34" i="1" s="1"/>
</calcChain>
</file>

<file path=xl/sharedStrings.xml><?xml version="1.0" encoding="utf-8"?>
<sst xmlns="http://schemas.openxmlformats.org/spreadsheetml/2006/main" count="44" uniqueCount="36">
  <si>
    <t>Cost of Materials Consumed</t>
  </si>
  <si>
    <t>Opening Inventory</t>
  </si>
  <si>
    <t>Purchases</t>
  </si>
  <si>
    <t>Less: Returns Outwards</t>
  </si>
  <si>
    <t>RM</t>
  </si>
  <si>
    <t>Direct Overheads</t>
  </si>
  <si>
    <t>Carriage Inwards</t>
  </si>
  <si>
    <t>Less: Closing Inventory</t>
  </si>
  <si>
    <t>Prime Cost</t>
  </si>
  <si>
    <t>Factory Overheads</t>
  </si>
  <si>
    <t>Insurance (12,000 x 75%)</t>
  </si>
  <si>
    <t>Indirect Labour (150,000 x 30%)</t>
  </si>
  <si>
    <t>Factory Repairs and Maintenance</t>
  </si>
  <si>
    <t>Cleaning Expenses (25,000 x 75%)</t>
  </si>
  <si>
    <t>Rent [(27,500 + 2,500) x 75%)</t>
  </si>
  <si>
    <t>Other Factory Overheads</t>
  </si>
  <si>
    <t>Add: Opening Work-in-progress</t>
  </si>
  <si>
    <t>Less: Closing Work-in-progress</t>
  </si>
  <si>
    <t>Production Cost of Finished Goods</t>
  </si>
  <si>
    <t>Manufacturing Profit</t>
  </si>
  <si>
    <t>Depreciation of Factory Machinery (1,500,000 x 10% x 1/2)</t>
  </si>
  <si>
    <t>Manufacturing Account</t>
  </si>
  <si>
    <t>For The Half Year Ended 31 December Year 2</t>
  </si>
  <si>
    <t>Sales</t>
  </si>
  <si>
    <t>Less: Cost of Sales</t>
  </si>
  <si>
    <t>Gross Profit</t>
  </si>
  <si>
    <t xml:space="preserve"> - Trading Profit</t>
  </si>
  <si>
    <t xml:space="preserve"> - Manufacturing Profit</t>
  </si>
  <si>
    <t>T&amp;T Sdn Bhd</t>
  </si>
  <si>
    <t>Income Statement</t>
  </si>
  <si>
    <t>Direct Expenses</t>
  </si>
  <si>
    <t>Direct Labour</t>
  </si>
  <si>
    <t>Direct Wages (150,000 x 70%)</t>
  </si>
  <si>
    <t>Production Cost of Finished Goods, at Market Price</t>
  </si>
  <si>
    <t>Water and Electricity [(31,500 - 2,000) x 75%)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</si>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</sst>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3" fontId="0" fillId="0" borderId="0" xfId="0" applyNumberFormat="1"/>
    <xf numFmtId="0" fontId="0" fillId="0" borderId="0" xfId="0" applyAlignment="1">
      <alignment vertical="center"/>
    </xf>
    <xf numFmtId="4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1" fontId="1" fillId="0" borderId="0" xfId="0" applyNumberFormat="1" applyFont="1"/>
    <xf numFmtId="41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75E3-39A8-4142-AA22-EC284DAA0167}">
  <sheetPr>
    <pageSetUpPr fitToPage="1"/>
  </sheetPr>
  <dimension ref="A1:D69"/>
  <sheetViews>
    <sheetView showGridLines="0" zoomScale="243" workbookViewId="0">
      <selection activeCell="B8" sqref="B8"/>
    </sheetView>
  </sheetViews>
  <sheetFormatPr baseColWidth="10" defaultRowHeight="16" x14ac:dyDescent="0.2"/>
  <cols>
    <col min="1" max="1" width="57.83203125" customWidth="1"/>
    <col min="2" max="2" width="13.1640625" customWidth="1"/>
    <col min="3" max="3" width="11.6640625" style="1" bestFit="1" customWidth="1"/>
    <col min="4" max="4" width="13.33203125" style="1" bestFit="1" customWidth="1"/>
  </cols>
  <sheetData>
    <row r="1" spans="1:4" s="2" customFormat="1" ht="20" customHeight="1" x14ac:dyDescent="0.2">
      <c r="A1" s="18" t="s">
        <v>28</v>
      </c>
      <c r="B1" s="18"/>
      <c r="C1" s="18"/>
      <c r="D1" s="4"/>
    </row>
    <row r="2" spans="1:4" s="2" customFormat="1" ht="20" customHeight="1" x14ac:dyDescent="0.2">
      <c r="A2" s="19" t="s">
        <v>21</v>
      </c>
      <c r="B2" s="19"/>
      <c r="C2" s="19"/>
      <c r="D2" s="9"/>
    </row>
    <row r="3" spans="1:4" s="2" customFormat="1" ht="20" customHeight="1" x14ac:dyDescent="0.2">
      <c r="A3" s="18" t="s">
        <v>22</v>
      </c>
      <c r="B3" s="18"/>
      <c r="C3" s="18"/>
      <c r="D3" s="4"/>
    </row>
    <row r="4" spans="1:4" s="2" customFormat="1" ht="20" customHeight="1" x14ac:dyDescent="0.2"/>
    <row r="5" spans="1:4" s="2" customFormat="1" ht="20" customHeight="1" x14ac:dyDescent="0.2">
      <c r="A5" s="4"/>
      <c r="B5" s="11" t="s">
        <v>4</v>
      </c>
      <c r="C5" s="5" t="s">
        <v>4</v>
      </c>
      <c r="D5" s="5"/>
    </row>
    <row r="6" spans="1:4" s="2" customFormat="1" ht="20" customHeight="1" x14ac:dyDescent="0.2">
      <c r="A6" s="6" t="s">
        <v>0</v>
      </c>
      <c r="B6" s="6"/>
      <c r="C6" s="7"/>
      <c r="D6" s="7"/>
    </row>
    <row r="7" spans="1:4" s="2" customFormat="1" ht="20" customHeight="1" x14ac:dyDescent="0.2">
      <c r="A7" s="4" t="s">
        <v>1</v>
      </c>
      <c r="B7" s="4"/>
      <c r="C7" s="7">
        <v>45000</v>
      </c>
    </row>
    <row r="8" spans="1:4" s="2" customFormat="1" ht="20" customHeight="1" x14ac:dyDescent="0.2">
      <c r="A8" s="4" t="s">
        <v>2</v>
      </c>
      <c r="B8" s="7">
        <v>250000</v>
      </c>
      <c r="D8" s="7"/>
    </row>
    <row r="9" spans="1:4" s="2" customFormat="1" ht="20" customHeight="1" x14ac:dyDescent="0.2">
      <c r="A9" s="4" t="s">
        <v>3</v>
      </c>
      <c r="B9" s="8">
        <v>-10500</v>
      </c>
      <c r="D9" s="7"/>
    </row>
    <row r="10" spans="1:4" s="2" customFormat="1" ht="20" customHeight="1" x14ac:dyDescent="0.2">
      <c r="A10" s="4"/>
      <c r="B10" s="7">
        <f>B8+B9</f>
        <v>239500</v>
      </c>
      <c r="D10" s="7"/>
    </row>
    <row r="11" spans="1:4" s="2" customFormat="1" ht="20" customHeight="1" x14ac:dyDescent="0.2">
      <c r="A11" s="4" t="s">
        <v>6</v>
      </c>
      <c r="B11" s="8">
        <v>8900</v>
      </c>
      <c r="C11" s="8">
        <f>B10+B11</f>
        <v>248400</v>
      </c>
    </row>
    <row r="12" spans="1:4" s="2" customFormat="1" ht="20" customHeight="1" x14ac:dyDescent="0.2">
      <c r="A12" s="4"/>
      <c r="B12" s="4"/>
      <c r="C12" s="7">
        <f>C7+C11</f>
        <v>293400</v>
      </c>
    </row>
    <row r="13" spans="1:4" s="2" customFormat="1" ht="20" customHeight="1" x14ac:dyDescent="0.2">
      <c r="A13" s="4" t="s">
        <v>7</v>
      </c>
      <c r="B13" s="4"/>
      <c r="C13" s="8">
        <v>-53000</v>
      </c>
    </row>
    <row r="14" spans="1:4" s="2" customFormat="1" ht="20" customHeight="1" x14ac:dyDescent="0.2">
      <c r="A14" s="4"/>
      <c r="B14" s="4"/>
      <c r="C14" s="7">
        <f>C12+C13</f>
        <v>240400</v>
      </c>
    </row>
    <row r="15" spans="1:4" s="2" customFormat="1" ht="20" customHeight="1" x14ac:dyDescent="0.2">
      <c r="A15" s="6" t="s">
        <v>31</v>
      </c>
      <c r="B15" s="6"/>
      <c r="C15" s="7"/>
      <c r="D15" s="7"/>
    </row>
    <row r="16" spans="1:4" s="2" customFormat="1" ht="20" customHeight="1" x14ac:dyDescent="0.2">
      <c r="A16" s="4" t="s">
        <v>32</v>
      </c>
      <c r="B16" s="4"/>
      <c r="C16" s="7">
        <f>150000*70%</f>
        <v>105000</v>
      </c>
    </row>
    <row r="17" spans="1:4" s="2" customFormat="1" ht="20" customHeight="1" x14ac:dyDescent="0.2">
      <c r="A17" s="6" t="s">
        <v>30</v>
      </c>
      <c r="B17" s="6"/>
      <c r="C17" s="7"/>
    </row>
    <row r="18" spans="1:4" s="2" customFormat="1" ht="20" customHeight="1" x14ac:dyDescent="0.2">
      <c r="A18" s="4" t="s">
        <v>5</v>
      </c>
      <c r="B18" s="4"/>
      <c r="C18" s="8">
        <v>65000</v>
      </c>
      <c r="D18" s="7"/>
    </row>
    <row r="19" spans="1:4" s="2" customFormat="1" ht="20" customHeight="1" x14ac:dyDescent="0.2">
      <c r="A19" s="9" t="s">
        <v>8</v>
      </c>
      <c r="B19" s="9"/>
      <c r="C19" s="7">
        <f>C14+C16+C18</f>
        <v>410400</v>
      </c>
    </row>
    <row r="20" spans="1:4" s="2" customFormat="1" ht="20" customHeight="1" x14ac:dyDescent="0.2">
      <c r="A20" s="6" t="s">
        <v>9</v>
      </c>
      <c r="B20" s="6"/>
      <c r="C20" s="7"/>
      <c r="D20" s="7"/>
    </row>
    <row r="21" spans="1:4" s="2" customFormat="1" ht="20" customHeight="1" x14ac:dyDescent="0.2">
      <c r="A21" s="4" t="s">
        <v>10</v>
      </c>
      <c r="B21" s="7">
        <f>12000*75%</f>
        <v>9000</v>
      </c>
      <c r="C21" s="7"/>
    </row>
    <row r="22" spans="1:4" s="2" customFormat="1" ht="20" customHeight="1" x14ac:dyDescent="0.2">
      <c r="A22" s="4" t="s">
        <v>14</v>
      </c>
      <c r="B22" s="7">
        <f>(27500+2500)*75%</f>
        <v>22500</v>
      </c>
      <c r="C22" s="7"/>
    </row>
    <row r="23" spans="1:4" s="2" customFormat="1" ht="20" customHeight="1" x14ac:dyDescent="0.2">
      <c r="A23" s="4" t="s">
        <v>34</v>
      </c>
      <c r="B23" s="7">
        <f>(31500 - 2000) * 75%</f>
        <v>22125</v>
      </c>
      <c r="C23" s="7"/>
    </row>
    <row r="24" spans="1:4" s="2" customFormat="1" ht="20" customHeight="1" x14ac:dyDescent="0.2">
      <c r="A24" s="4" t="s">
        <v>11</v>
      </c>
      <c r="B24" s="7">
        <f>150000*30%</f>
        <v>45000</v>
      </c>
      <c r="C24" s="7"/>
    </row>
    <row r="25" spans="1:4" s="2" customFormat="1" ht="20" customHeight="1" x14ac:dyDescent="0.2">
      <c r="A25" s="4" t="s">
        <v>12</v>
      </c>
      <c r="B25" s="7">
        <v>64000</v>
      </c>
      <c r="C25" s="7"/>
    </row>
    <row r="26" spans="1:4" s="2" customFormat="1" ht="20" customHeight="1" x14ac:dyDescent="0.2">
      <c r="A26" s="4" t="s">
        <v>13</v>
      </c>
      <c r="B26" s="7">
        <f>25000*75%</f>
        <v>18750</v>
      </c>
      <c r="C26" s="7"/>
    </row>
    <row r="27" spans="1:4" s="2" customFormat="1" ht="20" customHeight="1" x14ac:dyDescent="0.2">
      <c r="A27" s="4" t="s">
        <v>15</v>
      </c>
      <c r="B27" s="7">
        <v>57800</v>
      </c>
      <c r="C27" s="7"/>
    </row>
    <row r="28" spans="1:4" s="2" customFormat="1" ht="20" customHeight="1" x14ac:dyDescent="0.2">
      <c r="A28" s="4" t="s">
        <v>20</v>
      </c>
      <c r="B28" s="8">
        <f>150000 * 1/2</f>
        <v>75000</v>
      </c>
      <c r="C28" s="8">
        <f>SUM(B21:B28)</f>
        <v>314175</v>
      </c>
    </row>
    <row r="29" spans="1:4" s="2" customFormat="1" ht="20" customHeight="1" x14ac:dyDescent="0.2">
      <c r="A29" s="4"/>
      <c r="B29" s="7"/>
      <c r="C29" s="7">
        <f>C19+C28</f>
        <v>724575</v>
      </c>
    </row>
    <row r="30" spans="1:4" s="2" customFormat="1" ht="20" customHeight="1" x14ac:dyDescent="0.2">
      <c r="A30" s="4" t="s">
        <v>16</v>
      </c>
      <c r="B30" s="7"/>
      <c r="C30" s="8">
        <v>28000</v>
      </c>
    </row>
    <row r="31" spans="1:4" s="2" customFormat="1" ht="20" customHeight="1" x14ac:dyDescent="0.2">
      <c r="A31" s="4"/>
      <c r="B31" s="7"/>
      <c r="C31" s="7">
        <f>C29+C30</f>
        <v>752575</v>
      </c>
    </row>
    <row r="32" spans="1:4" s="2" customFormat="1" ht="20" customHeight="1" x14ac:dyDescent="0.2">
      <c r="A32" s="4" t="s">
        <v>17</v>
      </c>
      <c r="B32" s="7"/>
      <c r="C32" s="8">
        <v>-37000</v>
      </c>
    </row>
    <row r="33" spans="1:4" s="2" customFormat="1" ht="20" customHeight="1" x14ac:dyDescent="0.2">
      <c r="A33" s="4" t="s">
        <v>18</v>
      </c>
      <c r="B33" s="7"/>
      <c r="C33" s="7">
        <f>C31+C32</f>
        <v>715575</v>
      </c>
    </row>
    <row r="34" spans="1:4" s="2" customFormat="1" ht="20" customHeight="1" x14ac:dyDescent="0.2">
      <c r="A34" s="9" t="s">
        <v>19</v>
      </c>
      <c r="B34" s="7"/>
      <c r="C34" s="8">
        <f>C35-C33</f>
        <v>234425</v>
      </c>
    </row>
    <row r="35" spans="1:4" s="2" customFormat="1" ht="20" customHeight="1" thickBot="1" x14ac:dyDescent="0.25">
      <c r="A35" s="9" t="s">
        <v>33</v>
      </c>
      <c r="B35" s="7"/>
      <c r="C35" s="10">
        <v>950000</v>
      </c>
    </row>
    <row r="36" spans="1:4" s="2" customFormat="1" ht="20" customHeight="1" thickTop="1" x14ac:dyDescent="0.2">
      <c r="C36" s="3"/>
      <c r="D36" s="3"/>
    </row>
    <row r="37" spans="1:4" s="2" customFormat="1" ht="20" customHeight="1" x14ac:dyDescent="0.2">
      <c r="C37" s="3"/>
      <c r="D37" s="3"/>
    </row>
    <row r="38" spans="1:4" s="2" customFormat="1" ht="20" customHeight="1" x14ac:dyDescent="0.2">
      <c r="C38" s="3"/>
      <c r="D38" s="3"/>
    </row>
    <row r="39" spans="1:4" s="2" customFormat="1" ht="20" customHeight="1" x14ac:dyDescent="0.2">
      <c r="C39" s="3"/>
      <c r="D39" s="3"/>
    </row>
    <row r="40" spans="1:4" s="2" customFormat="1" ht="20" customHeight="1" x14ac:dyDescent="0.2">
      <c r="C40" s="3"/>
      <c r="D40" s="3"/>
    </row>
    <row r="41" spans="1:4" s="2" customFormat="1" ht="20" customHeight="1" x14ac:dyDescent="0.2">
      <c r="C41" s="3"/>
      <c r="D41" s="3"/>
    </row>
    <row r="42" spans="1:4" s="2" customFormat="1" ht="20" customHeight="1" x14ac:dyDescent="0.2">
      <c r="C42" s="3"/>
      <c r="D42" s="3"/>
    </row>
    <row r="43" spans="1:4" s="2" customFormat="1" ht="20" customHeight="1" x14ac:dyDescent="0.2">
      <c r="C43" s="3"/>
      <c r="D43" s="3"/>
    </row>
    <row r="44" spans="1:4" s="2" customFormat="1" ht="20" customHeight="1" x14ac:dyDescent="0.2">
      <c r="C44" s="3"/>
      <c r="D44" s="3"/>
    </row>
    <row r="45" spans="1:4" s="2" customFormat="1" ht="20" customHeight="1" x14ac:dyDescent="0.2">
      <c r="C45" s="3"/>
      <c r="D45" s="3"/>
    </row>
    <row r="46" spans="1:4" s="2" customFormat="1" ht="20" customHeight="1" x14ac:dyDescent="0.2">
      <c r="C46" s="3"/>
      <c r="D46" s="3"/>
    </row>
    <row r="47" spans="1:4" s="2" customFormat="1" ht="20" customHeight="1" x14ac:dyDescent="0.2">
      <c r="C47" s="3"/>
      <c r="D47" s="3"/>
    </row>
    <row r="48" spans="1:4" s="2" customFormat="1" ht="20" customHeight="1" x14ac:dyDescent="0.2">
      <c r="C48" s="3"/>
      <c r="D48" s="3"/>
    </row>
    <row r="49" spans="3:4" s="2" customFormat="1" ht="20" customHeight="1" x14ac:dyDescent="0.2">
      <c r="C49" s="3"/>
      <c r="D49" s="3"/>
    </row>
    <row r="50" spans="3:4" s="2" customFormat="1" ht="20" customHeight="1" x14ac:dyDescent="0.2">
      <c r="C50" s="3"/>
      <c r="D50" s="3"/>
    </row>
    <row r="51" spans="3:4" s="2" customFormat="1" ht="20" customHeight="1" x14ac:dyDescent="0.2">
      <c r="C51" s="3"/>
      <c r="D51" s="3"/>
    </row>
    <row r="52" spans="3:4" s="2" customFormat="1" ht="20" customHeight="1" x14ac:dyDescent="0.2">
      <c r="C52" s="3"/>
      <c r="D52" s="3"/>
    </row>
    <row r="53" spans="3:4" s="2" customFormat="1" ht="20" customHeight="1" x14ac:dyDescent="0.2">
      <c r="C53" s="3"/>
      <c r="D53" s="3"/>
    </row>
    <row r="54" spans="3:4" s="2" customFormat="1" ht="20" customHeight="1" x14ac:dyDescent="0.2">
      <c r="C54" s="3"/>
      <c r="D54" s="3"/>
    </row>
    <row r="55" spans="3:4" s="2" customFormat="1" ht="20" customHeight="1" x14ac:dyDescent="0.2">
      <c r="C55" s="3"/>
      <c r="D55" s="3"/>
    </row>
    <row r="56" spans="3:4" s="2" customFormat="1" ht="20" customHeight="1" x14ac:dyDescent="0.2">
      <c r="C56" s="3"/>
      <c r="D56" s="3"/>
    </row>
    <row r="57" spans="3:4" s="2" customFormat="1" ht="20" customHeight="1" x14ac:dyDescent="0.2">
      <c r="C57" s="3"/>
      <c r="D57" s="3"/>
    </row>
    <row r="58" spans="3:4" s="2" customFormat="1" ht="20" customHeight="1" x14ac:dyDescent="0.2">
      <c r="C58" s="3"/>
      <c r="D58" s="3"/>
    </row>
    <row r="59" spans="3:4" s="2" customFormat="1" ht="20" customHeight="1" x14ac:dyDescent="0.2">
      <c r="C59" s="3"/>
      <c r="D59" s="3"/>
    </row>
    <row r="60" spans="3:4" s="2" customFormat="1" ht="20" customHeight="1" x14ac:dyDescent="0.2">
      <c r="C60" s="3"/>
      <c r="D60" s="3"/>
    </row>
    <row r="61" spans="3:4" s="2" customFormat="1" ht="20" customHeight="1" x14ac:dyDescent="0.2">
      <c r="C61" s="3"/>
      <c r="D61" s="3"/>
    </row>
    <row r="62" spans="3:4" s="2" customFormat="1" ht="20" customHeight="1" x14ac:dyDescent="0.2">
      <c r="C62" s="3"/>
      <c r="D62" s="3"/>
    </row>
    <row r="63" spans="3:4" s="2" customFormat="1" ht="20" customHeight="1" x14ac:dyDescent="0.2">
      <c r="C63" s="3"/>
      <c r="D63" s="3"/>
    </row>
    <row r="64" spans="3:4" s="2" customFormat="1" ht="20" customHeight="1" x14ac:dyDescent="0.2">
      <c r="C64" s="3"/>
      <c r="D64" s="3"/>
    </row>
    <row r="65" spans="3:4" s="2" customFormat="1" ht="20" customHeight="1" x14ac:dyDescent="0.2">
      <c r="C65" s="3"/>
      <c r="D65" s="3"/>
    </row>
    <row r="66" spans="3:4" s="2" customFormat="1" ht="20" customHeight="1" x14ac:dyDescent="0.2">
      <c r="C66" s="3"/>
      <c r="D66" s="3"/>
    </row>
    <row r="67" spans="3:4" s="2" customFormat="1" ht="20" customHeight="1" x14ac:dyDescent="0.2">
      <c r="C67" s="3"/>
      <c r="D67" s="3"/>
    </row>
    <row r="68" spans="3:4" s="2" customFormat="1" ht="20" customHeight="1" x14ac:dyDescent="0.2">
      <c r="C68" s="3"/>
      <c r="D68" s="3"/>
    </row>
    <row r="69" spans="3:4" s="2" customFormat="1" ht="20" customHeight="1" x14ac:dyDescent="0.2">
      <c r="C69" s="3"/>
      <c r="D69" s="3"/>
    </row>
  </sheetData>
  <mergeCells count="3">
    <mergeCell ref="A1:C1"/>
    <mergeCell ref="A2:C2"/>
    <mergeCell ref="A3:C3"/>
  </mergeCells>
  <pageMargins left="0.7" right="0.7" top="0.75" bottom="0.75" header="0.3" footer="0.3"/>
  <pageSetup paperSize="9" scale="9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3C57-2392-A743-9474-FD67C6F19A0E}">
  <sheetPr>
    <pageSetUpPr fitToPage="1"/>
  </sheetPr>
  <dimension ref="A1:C17"/>
  <sheetViews>
    <sheetView showGridLines="0" tabSelected="1" zoomScale="132" workbookViewId="0">
      <selection activeCell="B8" sqref="B8"/>
    </sheetView>
  </sheetViews>
  <sheetFormatPr baseColWidth="10" defaultRowHeight="16" x14ac:dyDescent="0.2"/>
  <cols>
    <col min="1" max="1" width="55.6640625" style="12" customWidth="1"/>
    <col min="2" max="2" width="16" style="13" bestFit="1" customWidth="1"/>
    <col min="3" max="3" width="16.6640625" style="13" bestFit="1" customWidth="1"/>
    <col min="4" max="16384" width="10.83203125" style="12"/>
  </cols>
  <sheetData>
    <row r="1" spans="1:3" s="4" customFormat="1" ht="20" customHeight="1" x14ac:dyDescent="0.2">
      <c r="A1" s="18" t="s">
        <v>28</v>
      </c>
      <c r="B1" s="18"/>
      <c r="C1" s="18"/>
    </row>
    <row r="2" spans="1:3" s="4" customFormat="1" ht="20" customHeight="1" x14ac:dyDescent="0.2">
      <c r="A2" s="19" t="s">
        <v>29</v>
      </c>
      <c r="B2" s="19"/>
      <c r="C2" s="19"/>
    </row>
    <row r="3" spans="1:3" s="4" customFormat="1" ht="20" customHeight="1" x14ac:dyDescent="0.2">
      <c r="A3" s="18" t="s">
        <v>22</v>
      </c>
      <c r="B3" s="18"/>
      <c r="C3" s="18"/>
    </row>
    <row r="4" spans="1:3" s="4" customFormat="1" ht="20" customHeight="1" x14ac:dyDescent="0.2">
      <c r="B4" s="14"/>
      <c r="C4" s="14"/>
    </row>
    <row r="5" spans="1:3" s="4" customFormat="1" ht="20" customHeight="1" x14ac:dyDescent="0.2">
      <c r="B5" s="17" t="s">
        <v>4</v>
      </c>
      <c r="C5" s="17" t="s">
        <v>4</v>
      </c>
    </row>
    <row r="6" spans="1:3" s="4" customFormat="1" ht="20" customHeight="1" x14ac:dyDescent="0.2">
      <c r="A6" s="4" t="s">
        <v>23</v>
      </c>
      <c r="B6" s="14"/>
      <c r="C6" s="14">
        <v>2000000</v>
      </c>
    </row>
    <row r="7" spans="1:3" s="4" customFormat="1" ht="20" customHeight="1" x14ac:dyDescent="0.2">
      <c r="A7" s="6" t="s">
        <v>24</v>
      </c>
      <c r="B7" s="14"/>
      <c r="C7" s="14"/>
    </row>
    <row r="8" spans="1:3" s="4" customFormat="1" ht="20" customHeight="1" x14ac:dyDescent="0.2">
      <c r="A8" s="15" t="s">
        <v>1</v>
      </c>
      <c r="B8" s="14">
        <v>60000</v>
      </c>
      <c r="C8" s="14"/>
    </row>
    <row r="9" spans="1:3" s="4" customFormat="1" ht="20" customHeight="1" x14ac:dyDescent="0.2">
      <c r="A9" s="15" t="s">
        <v>33</v>
      </c>
      <c r="B9" s="16">
        <v>950000</v>
      </c>
      <c r="C9" s="14"/>
    </row>
    <row r="10" spans="1:3" s="4" customFormat="1" ht="20" customHeight="1" x14ac:dyDescent="0.2">
      <c r="A10" s="15"/>
      <c r="B10" s="14">
        <f>B8+B9</f>
        <v>1010000</v>
      </c>
      <c r="C10" s="14"/>
    </row>
    <row r="11" spans="1:3" s="4" customFormat="1" ht="20" customHeight="1" x14ac:dyDescent="0.2">
      <c r="A11" s="15" t="s">
        <v>7</v>
      </c>
      <c r="B11" s="16">
        <v>-42000</v>
      </c>
      <c r="C11" s="16">
        <f>-(B10+B11)</f>
        <v>-968000</v>
      </c>
    </row>
    <row r="12" spans="1:3" s="4" customFormat="1" ht="20" customHeight="1" x14ac:dyDescent="0.2">
      <c r="A12" s="9" t="s">
        <v>25</v>
      </c>
      <c r="B12" s="14"/>
      <c r="C12" s="14"/>
    </row>
    <row r="13" spans="1:3" s="4" customFormat="1" ht="20" customHeight="1" x14ac:dyDescent="0.2">
      <c r="A13" s="4" t="s">
        <v>26</v>
      </c>
      <c r="B13" s="14"/>
      <c r="C13" s="14">
        <f>C11+C6</f>
        <v>1032000</v>
      </c>
    </row>
    <row r="14" spans="1:3" s="4" customFormat="1" ht="20" customHeight="1" x14ac:dyDescent="0.2">
      <c r="A14" s="4" t="s">
        <v>27</v>
      </c>
      <c r="B14" s="14"/>
      <c r="C14" s="16">
        <v>234425</v>
      </c>
    </row>
    <row r="15" spans="1:3" s="4" customFormat="1" ht="20" customHeight="1" x14ac:dyDescent="0.2">
      <c r="B15" s="14" t="s">
        <v>35</v>
      </c>
      <c r="C15" s="14">
        <f>C13+C14</f>
        <v>1266425</v>
      </c>
    </row>
    <row r="16" spans="1:3" x14ac:dyDescent="0.2">
      <c r="B16" s="12"/>
      <c r="C16" s="12"/>
    </row>
    <row r="17" s="12" customFormat="1" x14ac:dyDescent="0.2"/>
  </sheetData>
  <mergeCells count="3">
    <mergeCell ref="A1:C1"/>
    <mergeCell ref="A2:C2"/>
    <mergeCell ref="A3:C3"/>
  </mergeCells>
  <pageMargins left="0.7" right="0.7" top="0.75" bottom="0.75" header="0.3" footer="0.3"/>
  <pageSetup paperSize="9" scale="9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2022-10-21T10:58:18Z</cp:lastPrinted>
  <dcterms:created xsi:type="dcterms:W3CDTF">2022-10-21T08:59:34Z</dcterms:created>
  <dcterms:modified xsi:type="dcterms:W3CDTF">2023-01-11T13:54:54Z</dcterms:modified>
</cp:coreProperties>
</file>