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End of Period Adjustments/"/>
    </mc:Choice>
  </mc:AlternateContent>
  <xr:revisionPtr revIDLastSave="0" documentId="13_ncr:1_{9F64376B-7AE9-4940-9034-76BE2483FDEA}" xr6:coauthVersionLast="47" xr6:coauthVersionMax="47" xr10:uidLastSave="{00000000-0000-0000-0000-000000000000}"/>
  <bookViews>
    <workbookView xWindow="380" yWindow="0" windowWidth="28040" windowHeight="17440" activeTab="1" xr2:uid="{941F6A29-FE4A-D647-92F6-9FE2EA921F5B}"/>
  </bookViews>
  <sheets>
    <sheet name="Income Statement" sheetId="1" r:id="rId1"/>
    <sheet name="Statement of Financial Posi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2" l="1"/>
  <c r="C29" i="2" s="1"/>
  <c r="D30" i="2" s="1"/>
  <c r="C19" i="2"/>
  <c r="D22" i="2" s="1"/>
  <c r="D14" i="2"/>
  <c r="C11" i="2"/>
  <c r="B11" i="2"/>
  <c r="D9" i="2"/>
  <c r="D11" i="2" s="1"/>
  <c r="C26" i="1"/>
  <c r="D28" i="1" s="1"/>
  <c r="C31" i="1"/>
  <c r="B14" i="1"/>
  <c r="B15" i="1"/>
  <c r="C34" i="1"/>
  <c r="B13" i="1"/>
  <c r="D8" i="1"/>
  <c r="D15" i="2" l="1"/>
  <c r="D23" i="2" s="1"/>
  <c r="D31" i="2" s="1"/>
  <c r="D41" i="1"/>
  <c r="C18" i="1"/>
  <c r="C19" i="1" s="1"/>
  <c r="D20" i="1" s="1"/>
  <c r="D21" i="1" s="1"/>
  <c r="D29" i="1" l="1"/>
  <c r="D42" i="1" s="1"/>
  <c r="D34" i="2" s="1"/>
  <c r="D35" i="2" s="1"/>
  <c r="D37" i="2" s="1"/>
</calcChain>
</file>

<file path=xl/sharedStrings.xml><?xml version="1.0" encoding="utf-8"?>
<sst xmlns="http://schemas.openxmlformats.org/spreadsheetml/2006/main" count="81" uniqueCount="74">
  <si>
    <t>RM</t>
  </si>
  <si>
    <t>Sales</t>
  </si>
  <si>
    <t>Less: Sales Returns</t>
  </si>
  <si>
    <t>Net Sales</t>
  </si>
  <si>
    <t>Less: Cost of Sales</t>
  </si>
  <si>
    <t>Opening Inventory</t>
  </si>
  <si>
    <t>Purchases</t>
  </si>
  <si>
    <t>Less: Purchases Returns</t>
  </si>
  <si>
    <t>Net Purchases</t>
  </si>
  <si>
    <t>Freight Inwards</t>
  </si>
  <si>
    <t>Duties on Purchases</t>
  </si>
  <si>
    <t>Cost of Sales</t>
  </si>
  <si>
    <t>Cost of Goods Available for Sales</t>
  </si>
  <si>
    <t>Less: Closing Inventory</t>
  </si>
  <si>
    <t>Other Income</t>
  </si>
  <si>
    <t>Commission Earned</t>
  </si>
  <si>
    <t>Discounts Received</t>
  </si>
  <si>
    <t>Rental Income</t>
  </si>
  <si>
    <t>Divident Income</t>
  </si>
  <si>
    <t>Income on Government Bonds</t>
  </si>
  <si>
    <t>Less: Expenses</t>
  </si>
  <si>
    <t>Bad Debts</t>
  </si>
  <si>
    <t>Carriage on Sales</t>
  </si>
  <si>
    <t>Discounts Allowed</t>
  </si>
  <si>
    <t>Miscellaneous</t>
  </si>
  <si>
    <t>Stationery</t>
  </si>
  <si>
    <t>Electricity Charges</t>
  </si>
  <si>
    <t>Net Profit</t>
  </si>
  <si>
    <t>Cost</t>
  </si>
  <si>
    <t>Carrying Amount</t>
  </si>
  <si>
    <t>Accumulated Depreciation</t>
  </si>
  <si>
    <t>Freehold Premises</t>
  </si>
  <si>
    <t>Fixtures and Fittings</t>
  </si>
  <si>
    <t>-</t>
  </si>
  <si>
    <t>Depreciation of Motor Vehicles (165,000 x 10%)</t>
  </si>
  <si>
    <t>Wages (43,000 x 2/3)</t>
  </si>
  <si>
    <t>Wages (43,000 x 1/3)</t>
  </si>
  <si>
    <t>Insurance Expenses (3,500 x 1/5)</t>
  </si>
  <si>
    <t>Insurance Expenses (3,500 x 4/5)</t>
  </si>
  <si>
    <t>Interest on Fixed Deposit (90,000 x 3%)</t>
  </si>
  <si>
    <t>Non-current Assets</t>
  </si>
  <si>
    <t>Current Assets</t>
  </si>
  <si>
    <t>Inventory</t>
  </si>
  <si>
    <t>Investments</t>
  </si>
  <si>
    <t>Government Bonds</t>
  </si>
  <si>
    <t>Shares - PBB</t>
  </si>
  <si>
    <t>Trade Receivables</t>
  </si>
  <si>
    <t>Less: Allowance for Doubtful Debts</t>
  </si>
  <si>
    <t>Bank Fixed Deposit</t>
  </si>
  <si>
    <t>Cash in Hand</t>
  </si>
  <si>
    <t>Total Assets</t>
  </si>
  <si>
    <t>Non-current Liabilities</t>
  </si>
  <si>
    <t>Trade Payables</t>
  </si>
  <si>
    <t>Current Liabilities</t>
  </si>
  <si>
    <t>5% Bank Loan</t>
  </si>
  <si>
    <t>Total Liabilities</t>
  </si>
  <si>
    <t>Net Assets</t>
  </si>
  <si>
    <t>Owner's Equity</t>
  </si>
  <si>
    <t>Opening Capital</t>
  </si>
  <si>
    <t>Add: Net Profit</t>
  </si>
  <si>
    <t>Less: Drawings (4,500 + 120 x 4)</t>
  </si>
  <si>
    <t>Total Equity</t>
  </si>
  <si>
    <t>Accrued Interest on Bank Loan (200,000 x 5%)</t>
  </si>
  <si>
    <t>Gross Profit (+480)</t>
  </si>
  <si>
    <t>Accrued Interest on Fixed Deposit</t>
  </si>
  <si>
    <t>Motor Vehicles (Dep: 15,000 + 16,500)</t>
  </si>
  <si>
    <t>Allowance for Doubtful Debts (Increase) (3,000 - 2,000)</t>
  </si>
  <si>
    <t>Interest on Loan (8,000 + 200,000 x 5%)</t>
  </si>
  <si>
    <t>Income Statement</t>
  </si>
  <si>
    <t>For The Year Ended 31 December 2018</t>
  </si>
  <si>
    <t>KC Tan Trading</t>
  </si>
  <si>
    <t>Statement of Financial Position</t>
  </si>
  <si>
    <t>As At 31 December 2018</t>
  </si>
  <si>
    <t>Bank Overdraft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</si>
</sst>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\ 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442C-D67E-E94C-B9FE-642D2FA0AEB6}">
  <sheetPr>
    <pageSetUpPr fitToPage="1"/>
  </sheetPr>
  <dimension ref="A1:D81"/>
  <sheetViews>
    <sheetView showGridLines="0" zoomScale="144" zoomScaleNormal="188" workbookViewId="0">
      <selection activeCell="A15" sqref="A15"/>
    </sheetView>
  </sheetViews>
  <sheetFormatPr baseColWidth="10" defaultRowHeight="16" x14ac:dyDescent="0.2"/>
  <cols>
    <col min="1" max="1" width="49.83203125" style="2" customWidth="1"/>
    <col min="2" max="2" width="14" style="4" customWidth="1"/>
    <col min="3" max="3" width="14.6640625" style="4" bestFit="1" customWidth="1"/>
    <col min="4" max="4" width="14.83203125" style="4" customWidth="1"/>
  </cols>
  <sheetData>
    <row r="1" spans="1:4" s="7" customFormat="1" ht="20" customHeight="1" x14ac:dyDescent="0.2">
      <c r="A1" s="17" t="s">
        <v>70</v>
      </c>
      <c r="B1" s="17"/>
      <c r="C1" s="17"/>
      <c r="D1" s="17"/>
    </row>
    <row r="2" spans="1:4" s="7" customFormat="1" ht="20" customHeight="1" x14ac:dyDescent="0.2">
      <c r="A2" s="17" t="s">
        <v>68</v>
      </c>
      <c r="B2" s="17"/>
      <c r="C2" s="17"/>
      <c r="D2" s="17"/>
    </row>
    <row r="3" spans="1:4" s="7" customFormat="1" ht="20" customHeight="1" x14ac:dyDescent="0.2">
      <c r="A3" s="17" t="s">
        <v>69</v>
      </c>
      <c r="B3" s="17"/>
      <c r="C3" s="17"/>
      <c r="D3" s="17"/>
    </row>
    <row r="4" spans="1:4" s="7" customFormat="1" ht="20" customHeight="1" x14ac:dyDescent="0.2">
      <c r="A4" s="1"/>
      <c r="B4" s="1"/>
      <c r="C4" s="1"/>
      <c r="D4" s="1"/>
    </row>
    <row r="5" spans="1:4" s="7" customFormat="1" ht="20" customHeight="1" x14ac:dyDescent="0.2">
      <c r="A5" s="6"/>
      <c r="B5" s="3" t="s">
        <v>0</v>
      </c>
      <c r="C5" s="3" t="s">
        <v>0</v>
      </c>
      <c r="D5" s="3" t="s">
        <v>0</v>
      </c>
    </row>
    <row r="6" spans="1:4" s="7" customFormat="1" ht="20" customHeight="1" x14ac:dyDescent="0.2">
      <c r="A6" s="6" t="s">
        <v>1</v>
      </c>
      <c r="B6" s="8"/>
      <c r="C6" s="8">
        <v>600000</v>
      </c>
      <c r="D6" s="8"/>
    </row>
    <row r="7" spans="1:4" s="7" customFormat="1" ht="20" customHeight="1" x14ac:dyDescent="0.2">
      <c r="A7" s="6" t="s">
        <v>2</v>
      </c>
      <c r="B7" s="8"/>
      <c r="C7" s="9">
        <v>-57500</v>
      </c>
      <c r="D7" s="9"/>
    </row>
    <row r="8" spans="1:4" s="7" customFormat="1" ht="20" customHeight="1" x14ac:dyDescent="0.2">
      <c r="A8" s="6" t="s">
        <v>3</v>
      </c>
      <c r="B8" s="8"/>
      <c r="C8" s="8"/>
      <c r="D8" s="8">
        <f>C6+C7</f>
        <v>542500</v>
      </c>
    </row>
    <row r="9" spans="1:4" s="7" customFormat="1" ht="20" customHeight="1" x14ac:dyDescent="0.2">
      <c r="A9" s="13" t="s">
        <v>4</v>
      </c>
      <c r="B9" s="8"/>
      <c r="C9" s="8"/>
      <c r="D9" s="8"/>
    </row>
    <row r="10" spans="1:4" s="7" customFormat="1" ht="20" customHeight="1" x14ac:dyDescent="0.2">
      <c r="A10" s="16" t="s">
        <v>5</v>
      </c>
      <c r="B10" s="8"/>
      <c r="C10" s="8">
        <v>15800</v>
      </c>
      <c r="D10" s="8"/>
    </row>
    <row r="11" spans="1:4" s="7" customFormat="1" ht="20" customHeight="1" x14ac:dyDescent="0.2">
      <c r="A11" s="16" t="s">
        <v>6</v>
      </c>
      <c r="B11" s="8">
        <v>437000</v>
      </c>
      <c r="C11" s="8"/>
      <c r="D11" s="8"/>
    </row>
    <row r="12" spans="1:4" s="7" customFormat="1" ht="20" customHeight="1" x14ac:dyDescent="0.2">
      <c r="A12" s="16" t="s">
        <v>7</v>
      </c>
      <c r="B12" s="9">
        <v>-27000</v>
      </c>
      <c r="C12" s="8"/>
      <c r="D12" s="8"/>
    </row>
    <row r="13" spans="1:4" s="7" customFormat="1" ht="20" customHeight="1" x14ac:dyDescent="0.2">
      <c r="A13" s="16" t="s">
        <v>8</v>
      </c>
      <c r="B13" s="8">
        <f>B11+B12</f>
        <v>410000</v>
      </c>
      <c r="C13" s="8"/>
      <c r="D13" s="8"/>
    </row>
    <row r="14" spans="1:4" s="7" customFormat="1" ht="20" customHeight="1" x14ac:dyDescent="0.2">
      <c r="A14" s="16" t="s">
        <v>37</v>
      </c>
      <c r="B14" s="8">
        <f>3500/5</f>
        <v>700</v>
      </c>
      <c r="C14" s="8"/>
      <c r="D14" s="8"/>
    </row>
    <row r="15" spans="1:4" s="7" customFormat="1" ht="20" customHeight="1" x14ac:dyDescent="0.2">
      <c r="A15" s="16" t="s">
        <v>36</v>
      </c>
      <c r="B15" s="8">
        <f>43000/3</f>
        <v>14333.333333333334</v>
      </c>
      <c r="C15" s="8"/>
      <c r="D15" s="8"/>
    </row>
    <row r="16" spans="1:4" s="7" customFormat="1" ht="20" customHeight="1" x14ac:dyDescent="0.2">
      <c r="A16" s="16" t="s">
        <v>9</v>
      </c>
      <c r="B16" s="8">
        <v>4000</v>
      </c>
      <c r="C16" s="8"/>
      <c r="D16" s="8"/>
    </row>
    <row r="17" spans="1:4" s="7" customFormat="1" ht="20" customHeight="1" x14ac:dyDescent="0.2">
      <c r="A17" s="16" t="s">
        <v>10</v>
      </c>
      <c r="B17" s="9">
        <v>6000</v>
      </c>
      <c r="C17" s="8"/>
      <c r="D17" s="8"/>
    </row>
    <row r="18" spans="1:4" s="7" customFormat="1" ht="20" customHeight="1" x14ac:dyDescent="0.2">
      <c r="A18" s="16" t="s">
        <v>11</v>
      </c>
      <c r="B18" s="8"/>
      <c r="C18" s="9">
        <f>SUM(B13:B17)</f>
        <v>435033.33333333331</v>
      </c>
      <c r="D18" s="8"/>
    </row>
    <row r="19" spans="1:4" s="7" customFormat="1" ht="20" customHeight="1" x14ac:dyDescent="0.2">
      <c r="A19" s="16" t="s">
        <v>12</v>
      </c>
      <c r="B19" s="8"/>
      <c r="C19" s="8">
        <f>C10+C18</f>
        <v>450833.33333333331</v>
      </c>
      <c r="D19" s="8"/>
    </row>
    <row r="20" spans="1:4" s="7" customFormat="1" ht="20" customHeight="1" x14ac:dyDescent="0.2">
      <c r="A20" s="16" t="s">
        <v>13</v>
      </c>
      <c r="B20" s="8"/>
      <c r="C20" s="9">
        <v>-35000</v>
      </c>
      <c r="D20" s="9">
        <f>-(C19+C20)</f>
        <v>-415833.33333333331</v>
      </c>
    </row>
    <row r="21" spans="1:4" s="7" customFormat="1" ht="20" customHeight="1" x14ac:dyDescent="0.2">
      <c r="A21" s="14" t="s">
        <v>63</v>
      </c>
      <c r="B21" s="8"/>
      <c r="C21" s="8"/>
      <c r="D21" s="8">
        <f>D8+D20+480</f>
        <v>127146.66666666669</v>
      </c>
    </row>
    <row r="22" spans="1:4" s="7" customFormat="1" ht="20" customHeight="1" x14ac:dyDescent="0.2">
      <c r="A22" s="15" t="s">
        <v>14</v>
      </c>
      <c r="B22" s="8"/>
      <c r="C22" s="8"/>
      <c r="D22" s="8"/>
    </row>
    <row r="23" spans="1:4" s="7" customFormat="1" ht="20" customHeight="1" x14ac:dyDescent="0.2">
      <c r="A23" s="10" t="s">
        <v>15</v>
      </c>
      <c r="B23" s="8"/>
      <c r="C23" s="8">
        <v>8000</v>
      </c>
      <c r="D23" s="8"/>
    </row>
    <row r="24" spans="1:4" s="7" customFormat="1" ht="20" customHeight="1" x14ac:dyDescent="0.2">
      <c r="A24" s="6" t="s">
        <v>16</v>
      </c>
      <c r="B24" s="8"/>
      <c r="C24" s="8">
        <v>600</v>
      </c>
      <c r="D24" s="8"/>
    </row>
    <row r="25" spans="1:4" s="7" customFormat="1" ht="20" customHeight="1" x14ac:dyDescent="0.2">
      <c r="A25" s="6" t="s">
        <v>17</v>
      </c>
      <c r="B25" s="8"/>
      <c r="C25" s="8">
        <v>18400</v>
      </c>
      <c r="D25" s="8"/>
    </row>
    <row r="26" spans="1:4" s="7" customFormat="1" ht="20" customHeight="1" x14ac:dyDescent="0.2">
      <c r="A26" s="6" t="s">
        <v>39</v>
      </c>
      <c r="B26" s="8"/>
      <c r="C26" s="8">
        <f>90000*3%</f>
        <v>2700</v>
      </c>
      <c r="D26" s="8"/>
    </row>
    <row r="27" spans="1:4" s="7" customFormat="1" ht="20" customHeight="1" x14ac:dyDescent="0.2">
      <c r="A27" s="6" t="s">
        <v>18</v>
      </c>
      <c r="B27" s="8"/>
      <c r="C27" s="8">
        <v>7300</v>
      </c>
      <c r="D27" s="8"/>
    </row>
    <row r="28" spans="1:4" s="7" customFormat="1" ht="20" customHeight="1" x14ac:dyDescent="0.2">
      <c r="A28" s="6" t="s">
        <v>19</v>
      </c>
      <c r="B28" s="8"/>
      <c r="C28" s="9">
        <v>3600</v>
      </c>
      <c r="D28" s="9">
        <f>SUM(C23:C28)</f>
        <v>40600</v>
      </c>
    </row>
    <row r="29" spans="1:4" s="7" customFormat="1" ht="20" customHeight="1" x14ac:dyDescent="0.2">
      <c r="A29" s="6"/>
      <c r="B29" s="8"/>
      <c r="C29" s="8"/>
      <c r="D29" s="8">
        <f>D21+D28</f>
        <v>167746.66666666669</v>
      </c>
    </row>
    <row r="30" spans="1:4" s="7" customFormat="1" ht="20" customHeight="1" x14ac:dyDescent="0.2">
      <c r="A30" s="13" t="s">
        <v>20</v>
      </c>
      <c r="B30" s="8"/>
      <c r="C30" s="8"/>
      <c r="D30" s="8"/>
    </row>
    <row r="31" spans="1:4" s="7" customFormat="1" ht="20" customHeight="1" x14ac:dyDescent="0.2">
      <c r="A31" s="16" t="s">
        <v>38</v>
      </c>
      <c r="B31" s="8"/>
      <c r="C31" s="8">
        <f>3500/5*4</f>
        <v>2800</v>
      </c>
      <c r="D31" s="8"/>
    </row>
    <row r="32" spans="1:4" s="7" customFormat="1" ht="20" customHeight="1" x14ac:dyDescent="0.2">
      <c r="A32" s="16" t="s">
        <v>21</v>
      </c>
      <c r="B32" s="8"/>
      <c r="C32" s="8">
        <v>1250</v>
      </c>
      <c r="D32" s="8"/>
    </row>
    <row r="33" spans="1:4" s="7" customFormat="1" ht="20" customHeight="1" x14ac:dyDescent="0.2">
      <c r="A33" s="16" t="s">
        <v>22</v>
      </c>
      <c r="B33" s="8"/>
      <c r="C33" s="8">
        <v>520</v>
      </c>
      <c r="D33" s="8"/>
    </row>
    <row r="34" spans="1:4" s="7" customFormat="1" ht="20" customHeight="1" x14ac:dyDescent="0.2">
      <c r="A34" s="16" t="s">
        <v>35</v>
      </c>
      <c r="B34" s="8"/>
      <c r="C34" s="8">
        <f>43000/3*2</f>
        <v>28666.666666666668</v>
      </c>
      <c r="D34" s="8"/>
    </row>
    <row r="35" spans="1:4" s="7" customFormat="1" ht="20" customHeight="1" x14ac:dyDescent="0.2">
      <c r="A35" s="16" t="s">
        <v>23</v>
      </c>
      <c r="B35" s="8"/>
      <c r="C35" s="8">
        <v>480</v>
      </c>
      <c r="D35" s="8"/>
    </row>
    <row r="36" spans="1:4" s="7" customFormat="1" ht="20" customHeight="1" x14ac:dyDescent="0.2">
      <c r="A36" s="16" t="s">
        <v>67</v>
      </c>
      <c r="B36" s="8"/>
      <c r="C36" s="8">
        <v>18000</v>
      </c>
      <c r="D36" s="8"/>
    </row>
    <row r="37" spans="1:4" s="7" customFormat="1" ht="20" customHeight="1" x14ac:dyDescent="0.2">
      <c r="A37" s="16" t="s">
        <v>24</v>
      </c>
      <c r="B37" s="8"/>
      <c r="C37" s="8">
        <v>700</v>
      </c>
      <c r="D37" s="8"/>
    </row>
    <row r="38" spans="1:4" s="7" customFormat="1" ht="20" customHeight="1" x14ac:dyDescent="0.2">
      <c r="A38" s="16" t="s">
        <v>25</v>
      </c>
      <c r="B38" s="8"/>
      <c r="C38" s="8">
        <v>3520</v>
      </c>
      <c r="D38" s="8"/>
    </row>
    <row r="39" spans="1:4" s="7" customFormat="1" ht="20" customHeight="1" x14ac:dyDescent="0.2">
      <c r="A39" s="16" t="s">
        <v>26</v>
      </c>
      <c r="B39" s="8"/>
      <c r="C39" s="8">
        <v>7250</v>
      </c>
      <c r="D39" s="8"/>
    </row>
    <row r="40" spans="1:4" s="7" customFormat="1" ht="20" customHeight="1" x14ac:dyDescent="0.2">
      <c r="A40" s="16" t="s">
        <v>34</v>
      </c>
      <c r="B40" s="8"/>
      <c r="C40" s="8">
        <v>16500</v>
      </c>
      <c r="D40" s="8"/>
    </row>
    <row r="41" spans="1:4" s="7" customFormat="1" ht="20" customHeight="1" x14ac:dyDescent="0.2">
      <c r="A41" s="16" t="s">
        <v>66</v>
      </c>
      <c r="B41" s="8"/>
      <c r="C41" s="9">
        <v>1000</v>
      </c>
      <c r="D41" s="9">
        <f>-SUM(C31:C41)</f>
        <v>-80686.666666666672</v>
      </c>
    </row>
    <row r="42" spans="1:4" s="7" customFormat="1" ht="20" customHeight="1" thickBot="1" x14ac:dyDescent="0.25">
      <c r="A42" s="12" t="s">
        <v>27</v>
      </c>
      <c r="B42" s="8"/>
      <c r="C42" s="8"/>
      <c r="D42" s="11">
        <f>D29+D41</f>
        <v>87060.000000000015</v>
      </c>
    </row>
    <row r="43" spans="1:4" s="7" customFormat="1" ht="20" customHeight="1" thickTop="1" x14ac:dyDescent="0.2">
      <c r="A43" s="6"/>
      <c r="B43" s="8"/>
      <c r="C43" s="8"/>
      <c r="D43" s="8"/>
    </row>
    <row r="44" spans="1:4" s="7" customFormat="1" ht="20" customHeight="1" x14ac:dyDescent="0.2"/>
    <row r="45" spans="1:4" s="7" customFormat="1" ht="20" customHeight="1" x14ac:dyDescent="0.2"/>
    <row r="46" spans="1:4" s="7" customFormat="1" ht="20" customHeight="1" x14ac:dyDescent="0.2"/>
    <row r="47" spans="1:4" s="7" customFormat="1" ht="20" customHeight="1" x14ac:dyDescent="0.2"/>
    <row r="48" spans="1:4" s="7" customFormat="1" ht="20" customHeight="1" x14ac:dyDescent="0.2"/>
    <row r="49" s="7" customFormat="1" ht="33" customHeight="1" x14ac:dyDescent="0.2"/>
    <row r="50" s="7" customFormat="1" ht="20" customHeight="1" x14ac:dyDescent="0.2"/>
    <row r="51" s="7" customFormat="1" ht="20" customHeight="1" x14ac:dyDescent="0.2"/>
    <row r="52" s="7" customFormat="1" ht="20" customHeight="1" x14ac:dyDescent="0.2"/>
    <row r="53" s="7" customFormat="1" ht="20" customHeight="1" x14ac:dyDescent="0.2"/>
    <row r="54" s="7" customFormat="1" ht="20" customHeight="1" x14ac:dyDescent="0.2"/>
    <row r="55" s="7" customFormat="1" ht="20" customHeight="1" x14ac:dyDescent="0.2"/>
    <row r="56" s="7" customFormat="1" ht="20" customHeight="1" x14ac:dyDescent="0.2"/>
    <row r="57" s="7" customFormat="1" ht="20" customHeight="1" x14ac:dyDescent="0.2"/>
    <row r="58" s="7" customFormat="1" ht="20" customHeight="1" x14ac:dyDescent="0.2"/>
    <row r="59" s="7" customFormat="1" ht="20" customHeight="1" x14ac:dyDescent="0.2"/>
    <row r="60" s="7" customFormat="1" ht="20" customHeight="1" x14ac:dyDescent="0.2"/>
    <row r="61" s="7" customFormat="1" ht="20" customHeight="1" x14ac:dyDescent="0.2"/>
    <row r="62" s="7" customFormat="1" ht="20" customHeight="1" x14ac:dyDescent="0.2"/>
    <row r="63" s="7" customFormat="1" ht="20" customHeight="1" x14ac:dyDescent="0.2"/>
    <row r="64" s="7" customFormat="1" ht="20" customHeight="1" x14ac:dyDescent="0.2"/>
    <row r="65" s="7" customFormat="1" ht="20" customHeight="1" x14ac:dyDescent="0.2"/>
    <row r="66" s="7" customFormat="1" ht="20" customHeight="1" x14ac:dyDescent="0.2"/>
    <row r="67" s="7" customFormat="1" ht="20" customHeight="1" x14ac:dyDescent="0.2"/>
    <row r="68" s="7" customFormat="1" ht="20" customHeight="1" x14ac:dyDescent="0.2"/>
    <row r="69" s="7" customFormat="1" ht="20" customHeight="1" x14ac:dyDescent="0.2"/>
    <row r="70" s="7" customFormat="1" ht="20" customHeight="1" x14ac:dyDescent="0.2"/>
    <row r="71" s="7" customFormat="1" ht="20" customHeight="1" x14ac:dyDescent="0.2"/>
    <row r="72" s="7" customFormat="1" ht="20" customHeight="1" x14ac:dyDescent="0.2"/>
    <row r="73" s="7" customFormat="1" ht="20" customHeight="1" x14ac:dyDescent="0.2"/>
    <row r="74" s="7" customFormat="1" ht="20" customHeight="1" x14ac:dyDescent="0.2"/>
    <row r="75" s="7" customFormat="1" ht="20" customHeight="1" x14ac:dyDescent="0.2"/>
    <row r="76" s="7" customFormat="1" ht="20" customHeight="1" x14ac:dyDescent="0.2"/>
    <row r="77" s="7" customFormat="1" ht="20" customHeight="1" x14ac:dyDescent="0.2"/>
    <row r="78" s="7" customFormat="1" ht="20" customHeight="1" x14ac:dyDescent="0.2"/>
    <row r="79" s="7" customFormat="1" ht="20" customHeight="1" x14ac:dyDescent="0.2"/>
    <row r="80" s="7" customFormat="1" ht="20" customHeight="1" x14ac:dyDescent="0.2"/>
    <row r="81" spans="1:4" s="7" customFormat="1" x14ac:dyDescent="0.2">
      <c r="A81" s="6"/>
      <c r="B81" s="8"/>
      <c r="C81" s="8"/>
      <c r="D81" s="8"/>
    </row>
  </sheetData>
  <mergeCells count="3">
    <mergeCell ref="A1:D1"/>
    <mergeCell ref="A2:D2"/>
    <mergeCell ref="A3:D3"/>
  </mergeCells>
  <printOptions horizontalCentered="1"/>
  <pageMargins left="0.25" right="0.25" top="0.75" bottom="0.75" header="0.3" footer="0.3"/>
  <pageSetup paperSize="9" scale="9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077F-584A-A644-878F-0FE79D25B31C}">
  <sheetPr>
    <pageSetUpPr fitToPage="1"/>
  </sheetPr>
  <dimension ref="A1:D38"/>
  <sheetViews>
    <sheetView showGridLines="0" tabSelected="1" topLeftCell="A18" zoomScale="141" workbookViewId="0">
      <selection activeCell="D31" sqref="D31"/>
    </sheetView>
  </sheetViews>
  <sheetFormatPr baseColWidth="10" defaultRowHeight="16" x14ac:dyDescent="0.2"/>
  <cols>
    <col min="1" max="1" width="41.5" customWidth="1"/>
    <col min="2" max="4" width="14.83203125" customWidth="1"/>
  </cols>
  <sheetData>
    <row r="1" spans="1:4" s="7" customFormat="1" ht="20" customHeight="1" x14ac:dyDescent="0.2">
      <c r="A1" s="17" t="s">
        <v>70</v>
      </c>
      <c r="B1" s="17"/>
      <c r="C1" s="17"/>
      <c r="D1" s="17"/>
    </row>
    <row r="2" spans="1:4" s="7" customFormat="1" ht="20" customHeight="1" x14ac:dyDescent="0.2">
      <c r="A2" s="17" t="s">
        <v>71</v>
      </c>
      <c r="B2" s="17"/>
      <c r="C2" s="17"/>
      <c r="D2" s="17"/>
    </row>
    <row r="3" spans="1:4" s="7" customFormat="1" ht="20" customHeight="1" x14ac:dyDescent="0.2">
      <c r="A3" s="17" t="s">
        <v>72</v>
      </c>
      <c r="B3" s="17"/>
      <c r="C3" s="17"/>
      <c r="D3" s="17"/>
    </row>
    <row r="4" spans="1:4" s="7" customFormat="1" ht="20" customHeight="1" x14ac:dyDescent="0.2">
      <c r="A4" s="6"/>
      <c r="B4" s="8"/>
      <c r="C4" s="8"/>
      <c r="D4" s="8"/>
    </row>
    <row r="5" spans="1:4" s="7" customFormat="1" ht="20" customHeight="1" x14ac:dyDescent="0.2">
      <c r="A5" s="6"/>
      <c r="B5" s="3" t="s">
        <v>0</v>
      </c>
      <c r="C5" s="3" t="s">
        <v>0</v>
      </c>
      <c r="D5" s="3" t="s">
        <v>0</v>
      </c>
    </row>
    <row r="6" spans="1:4" s="7" customFormat="1" ht="35" customHeight="1" x14ac:dyDescent="0.2">
      <c r="A6" s="6"/>
      <c r="B6" s="5" t="s">
        <v>28</v>
      </c>
      <c r="C6" s="5" t="s">
        <v>30</v>
      </c>
      <c r="D6" s="5" t="s">
        <v>29</v>
      </c>
    </row>
    <row r="7" spans="1:4" s="7" customFormat="1" ht="20" customHeight="1" x14ac:dyDescent="0.2">
      <c r="A7" s="13" t="s">
        <v>40</v>
      </c>
      <c r="B7" s="8"/>
      <c r="C7" s="8"/>
      <c r="D7" s="8"/>
    </row>
    <row r="8" spans="1:4" s="7" customFormat="1" ht="20" customHeight="1" x14ac:dyDescent="0.2">
      <c r="A8" s="6" t="s">
        <v>31</v>
      </c>
      <c r="B8" s="8">
        <v>80000</v>
      </c>
      <c r="C8" s="8" t="s">
        <v>33</v>
      </c>
      <c r="D8" s="8">
        <v>80000</v>
      </c>
    </row>
    <row r="9" spans="1:4" s="7" customFormat="1" ht="20" customHeight="1" x14ac:dyDescent="0.2">
      <c r="A9" s="6" t="s">
        <v>65</v>
      </c>
      <c r="B9" s="8">
        <v>165000</v>
      </c>
      <c r="C9" s="8">
        <v>-31500</v>
      </c>
      <c r="D9" s="8">
        <f>B9+C9</f>
        <v>133500</v>
      </c>
    </row>
    <row r="10" spans="1:4" s="7" customFormat="1" ht="20" customHeight="1" x14ac:dyDescent="0.2">
      <c r="A10" s="6" t="s">
        <v>32</v>
      </c>
      <c r="B10" s="9">
        <v>42500</v>
      </c>
      <c r="C10" s="9" t="s">
        <v>33</v>
      </c>
      <c r="D10" s="9">
        <v>42500</v>
      </c>
    </row>
    <row r="11" spans="1:4" s="7" customFormat="1" ht="20" customHeight="1" thickBot="1" x14ac:dyDescent="0.25">
      <c r="A11" s="6"/>
      <c r="B11" s="11">
        <f>SUM(B8:B10)</f>
        <v>287500</v>
      </c>
      <c r="C11" s="11">
        <f>SUM(C8:C10)</f>
        <v>-31500</v>
      </c>
      <c r="D11" s="8">
        <f>SUM(D8:D10)</f>
        <v>256000</v>
      </c>
    </row>
    <row r="12" spans="1:4" s="7" customFormat="1" ht="20" customHeight="1" thickTop="1" x14ac:dyDescent="0.2">
      <c r="A12" s="13" t="s">
        <v>43</v>
      </c>
      <c r="B12" s="8"/>
      <c r="C12" s="8"/>
      <c r="D12" s="8"/>
    </row>
    <row r="13" spans="1:4" s="7" customFormat="1" ht="20" customHeight="1" x14ac:dyDescent="0.2">
      <c r="A13" s="6" t="s">
        <v>44</v>
      </c>
      <c r="B13" s="8"/>
      <c r="C13" s="8">
        <v>120000</v>
      </c>
      <c r="D13" s="8"/>
    </row>
    <row r="14" spans="1:4" s="7" customFormat="1" ht="20" customHeight="1" x14ac:dyDescent="0.2">
      <c r="A14" s="6" t="s">
        <v>45</v>
      </c>
      <c r="B14" s="8"/>
      <c r="C14" s="9">
        <v>100000</v>
      </c>
      <c r="D14" s="9">
        <f>C13+C14</f>
        <v>220000</v>
      </c>
    </row>
    <row r="15" spans="1:4" s="7" customFormat="1" ht="20" customHeight="1" x14ac:dyDescent="0.2">
      <c r="A15" s="6"/>
      <c r="B15" s="8"/>
      <c r="C15" s="8"/>
      <c r="D15" s="8">
        <f>D14+D11</f>
        <v>476000</v>
      </c>
    </row>
    <row r="16" spans="1:4" s="7" customFormat="1" ht="20" customHeight="1" x14ac:dyDescent="0.2">
      <c r="A16" s="13" t="s">
        <v>41</v>
      </c>
      <c r="B16" s="8"/>
      <c r="C16" s="8"/>
      <c r="D16" s="8"/>
    </row>
    <row r="17" spans="1:4" s="7" customFormat="1" ht="20" customHeight="1" x14ac:dyDescent="0.2">
      <c r="A17" s="6" t="s">
        <v>42</v>
      </c>
      <c r="B17" s="8"/>
      <c r="C17" s="8">
        <v>35000</v>
      </c>
      <c r="D17" s="8"/>
    </row>
    <row r="18" spans="1:4" s="7" customFormat="1" ht="20" customHeight="1" x14ac:dyDescent="0.2">
      <c r="A18" s="6" t="s">
        <v>46</v>
      </c>
      <c r="B18" s="8">
        <v>130000</v>
      </c>
      <c r="C18" s="8"/>
      <c r="D18" s="8"/>
    </row>
    <row r="19" spans="1:4" s="7" customFormat="1" ht="20" customHeight="1" x14ac:dyDescent="0.2">
      <c r="A19" s="6" t="s">
        <v>47</v>
      </c>
      <c r="B19" s="9">
        <v>-3000</v>
      </c>
      <c r="C19" s="8">
        <f>B18+B19</f>
        <v>127000</v>
      </c>
      <c r="D19" s="8"/>
    </row>
    <row r="20" spans="1:4" s="7" customFormat="1" ht="20" customHeight="1" x14ac:dyDescent="0.2">
      <c r="A20" s="6" t="s">
        <v>64</v>
      </c>
      <c r="B20" s="8"/>
      <c r="C20" s="8">
        <v>2700</v>
      </c>
      <c r="D20" s="8"/>
    </row>
    <row r="21" spans="1:4" s="7" customFormat="1" ht="20" customHeight="1" x14ac:dyDescent="0.2">
      <c r="A21" s="6" t="s">
        <v>48</v>
      </c>
      <c r="B21" s="8"/>
      <c r="C21" s="8">
        <v>90000</v>
      </c>
      <c r="D21" s="8"/>
    </row>
    <row r="22" spans="1:4" s="7" customFormat="1" ht="20" customHeight="1" x14ac:dyDescent="0.2">
      <c r="A22" s="6" t="s">
        <v>49</v>
      </c>
      <c r="B22" s="8"/>
      <c r="C22" s="9">
        <v>5750</v>
      </c>
      <c r="D22" s="9">
        <f>SUM(C17:C22)</f>
        <v>260450</v>
      </c>
    </row>
    <row r="23" spans="1:4" s="7" customFormat="1" ht="20" customHeight="1" x14ac:dyDescent="0.2">
      <c r="A23" s="6" t="s">
        <v>50</v>
      </c>
      <c r="B23" s="8"/>
      <c r="C23" s="8"/>
      <c r="D23" s="8">
        <f>D22+D15</f>
        <v>736450</v>
      </c>
    </row>
    <row r="24" spans="1:4" s="7" customFormat="1" ht="20" customHeight="1" x14ac:dyDescent="0.2">
      <c r="A24" s="13" t="s">
        <v>51</v>
      </c>
      <c r="B24" s="8"/>
      <c r="C24" s="8"/>
      <c r="D24" s="8"/>
    </row>
    <row r="25" spans="1:4" s="7" customFormat="1" ht="20" customHeight="1" x14ac:dyDescent="0.2">
      <c r="A25" s="6" t="s">
        <v>54</v>
      </c>
      <c r="B25" s="8"/>
      <c r="C25" s="8">
        <v>200000</v>
      </c>
      <c r="D25" s="8"/>
    </row>
    <row r="26" spans="1:4" s="7" customFormat="1" ht="20" customHeight="1" x14ac:dyDescent="0.2">
      <c r="A26" s="13" t="s">
        <v>53</v>
      </c>
      <c r="B26" s="8"/>
      <c r="C26" s="8"/>
      <c r="D26" s="8"/>
    </row>
    <row r="27" spans="1:4" s="7" customFormat="1" ht="20" customHeight="1" x14ac:dyDescent="0.2">
      <c r="A27" s="6" t="s">
        <v>52</v>
      </c>
      <c r="B27" s="8">
        <v>220500</v>
      </c>
      <c r="C27" s="8"/>
      <c r="D27" s="8"/>
    </row>
    <row r="28" spans="1:4" s="7" customFormat="1" ht="20" customHeight="1" x14ac:dyDescent="0.2">
      <c r="A28" s="6" t="s">
        <v>62</v>
      </c>
      <c r="B28" s="8">
        <f>200000*5%</f>
        <v>10000</v>
      </c>
      <c r="C28" s="8"/>
      <c r="D28" s="8"/>
    </row>
    <row r="29" spans="1:4" s="7" customFormat="1" ht="20" customHeight="1" x14ac:dyDescent="0.2">
      <c r="A29" s="6" t="s">
        <v>73</v>
      </c>
      <c r="B29" s="9">
        <v>22500</v>
      </c>
      <c r="C29" s="9">
        <f>SUM(B27:B29)</f>
        <v>253000</v>
      </c>
      <c r="D29" s="8"/>
    </row>
    <row r="30" spans="1:4" s="7" customFormat="1" ht="20" customHeight="1" x14ac:dyDescent="0.2">
      <c r="A30" s="6" t="s">
        <v>55</v>
      </c>
      <c r="B30" s="8"/>
      <c r="C30" s="8"/>
      <c r="D30" s="9">
        <f>-(C25+C29)</f>
        <v>-453000</v>
      </c>
    </row>
    <row r="31" spans="1:4" s="7" customFormat="1" ht="20" customHeight="1" thickBot="1" x14ac:dyDescent="0.25">
      <c r="A31" s="12" t="s">
        <v>56</v>
      </c>
      <c r="B31" s="8"/>
      <c r="C31" s="8"/>
      <c r="D31" s="11">
        <f>D23+D30</f>
        <v>283450</v>
      </c>
    </row>
    <row r="32" spans="1:4" s="7" customFormat="1" ht="20" customHeight="1" thickTop="1" x14ac:dyDescent="0.2">
      <c r="A32" s="13" t="s">
        <v>57</v>
      </c>
      <c r="B32" s="8"/>
      <c r="C32" s="8"/>
      <c r="D32" s="8"/>
    </row>
    <row r="33" spans="1:4" s="7" customFormat="1" ht="20" customHeight="1" x14ac:dyDescent="0.2">
      <c r="A33" s="6" t="s">
        <v>58</v>
      </c>
      <c r="B33" s="8"/>
      <c r="C33" s="8"/>
      <c r="D33" s="8">
        <v>201370</v>
      </c>
    </row>
    <row r="34" spans="1:4" s="7" customFormat="1" ht="20" customHeight="1" x14ac:dyDescent="0.2">
      <c r="A34" s="6" t="s">
        <v>59</v>
      </c>
      <c r="B34" s="8"/>
      <c r="C34" s="8"/>
      <c r="D34" s="9">
        <f>'Income Statement'!D42</f>
        <v>87060.000000000015</v>
      </c>
    </row>
    <row r="35" spans="1:4" s="7" customFormat="1" ht="20" customHeight="1" x14ac:dyDescent="0.2">
      <c r="A35" s="6"/>
      <c r="B35" s="8"/>
      <c r="C35" s="8"/>
      <c r="D35" s="8">
        <f>D33+D34</f>
        <v>288430</v>
      </c>
    </row>
    <row r="36" spans="1:4" s="7" customFormat="1" ht="20" customHeight="1" x14ac:dyDescent="0.2">
      <c r="A36" s="6" t="s">
        <v>60</v>
      </c>
      <c r="B36" s="8"/>
      <c r="C36" s="8"/>
      <c r="D36" s="8">
        <v>-4980</v>
      </c>
    </row>
    <row r="37" spans="1:4" s="7" customFormat="1" ht="20" customHeight="1" thickBot="1" x14ac:dyDescent="0.25">
      <c r="A37" s="12" t="s">
        <v>61</v>
      </c>
      <c r="B37" s="8"/>
      <c r="C37" s="8"/>
      <c r="D37" s="11">
        <f>D35+D36</f>
        <v>283450</v>
      </c>
    </row>
    <row r="38" spans="1:4" ht="17" thickTop="1" x14ac:dyDescent="0.2"/>
  </sheetData>
  <mergeCells count="3">
    <mergeCell ref="A3:D3"/>
    <mergeCell ref="A1:D1"/>
    <mergeCell ref="A2:D2"/>
  </mergeCells>
  <pageMargins left="0.7" right="0.7" top="0.75" bottom="0.75" header="0.3" footer="0.3"/>
  <pageSetup paperSize="9" scale="9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Income Statement</vt:lpstr>
      <vt:lpstr>Statement of Financial 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2022-10-20T14:15:33Z</cp:lastPrinted>
  <dcterms:created xsi:type="dcterms:W3CDTF">2022-10-20T12:40:08Z</dcterms:created>
  <dcterms:modified xsi:type="dcterms:W3CDTF">2023-01-22T06:06:23Z</dcterms:modified>
</cp:coreProperties>
</file>