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2) - Change In Profit And Loss Sharing Ratio, Withdrawal And Admission/"/>
    </mc:Choice>
  </mc:AlternateContent>
  <xr:revisionPtr revIDLastSave="0" documentId="13_ncr:1_{D4DE6151-716E-3E45-B2CE-46DEDE0574B3}" xr6:coauthVersionLast="47" xr6:coauthVersionMax="47" xr10:uidLastSave="{00000000-0000-0000-0000-000000000000}"/>
  <bookViews>
    <workbookView xWindow="380" yWindow="0" windowWidth="28040" windowHeight="17440" xr2:uid="{C2F32873-AC5F-0C4C-A6E4-F70EFF946478}"/>
  </bookViews>
  <sheets>
    <sheet name="SOFP" sheetId="1" r:id="rId1"/>
    <sheet name="GL" sheetId="2" r:id="rId2"/>
    <sheet name="Capita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L12" i="4"/>
  <c r="C22" i="2"/>
  <c r="F21" i="2"/>
  <c r="F22" i="2" s="1"/>
  <c r="F12" i="2"/>
  <c r="C11" i="2" s="1"/>
  <c r="F11" i="4"/>
  <c r="D34" i="1" s="1"/>
  <c r="F12" i="4" l="1"/>
  <c r="C9" i="2"/>
  <c r="C10" i="2"/>
  <c r="C25" i="1"/>
  <c r="D28" i="1" s="1"/>
  <c r="J8" i="4"/>
  <c r="C20" i="1"/>
  <c r="D12" i="1"/>
  <c r="D10" i="1"/>
  <c r="B13" i="1"/>
  <c r="D11" i="4" l="1"/>
  <c r="D12" i="4" s="1"/>
  <c r="J12" i="4"/>
  <c r="K8" i="4"/>
  <c r="D21" i="1"/>
  <c r="D33" i="1"/>
  <c r="D13" i="1"/>
  <c r="D16" i="1" s="1"/>
  <c r="E11" i="4" l="1"/>
  <c r="E12" i="4" s="1"/>
  <c r="K12" i="4"/>
  <c r="I8" i="4"/>
  <c r="C12" i="2"/>
  <c r="D22" i="1"/>
  <c r="D29" i="1" s="1"/>
  <c r="C11" i="4" l="1"/>
  <c r="I12" i="4"/>
  <c r="D32" i="1" l="1"/>
  <c r="D35" i="1" s="1"/>
  <c r="C12" i="4"/>
</calcChain>
</file>

<file path=xl/sharedStrings.xml><?xml version="1.0" encoding="utf-8"?>
<sst xmlns="http://schemas.openxmlformats.org/spreadsheetml/2006/main" count="125" uniqueCount="56">
  <si>
    <t>RM</t>
  </si>
  <si>
    <t>Cost</t>
  </si>
  <si>
    <t>Carrying Amount</t>
  </si>
  <si>
    <t>Non-current Assets</t>
  </si>
  <si>
    <t>Tangible Assets</t>
  </si>
  <si>
    <t>Premises</t>
  </si>
  <si>
    <t>-</t>
  </si>
  <si>
    <t>Motor Vehicles</t>
  </si>
  <si>
    <t>Fixtures and Fittings</t>
  </si>
  <si>
    <t>Non-tangible Assets</t>
  </si>
  <si>
    <t>Goodwill</t>
  </si>
  <si>
    <t>Current Assets</t>
  </si>
  <si>
    <t>Inventory</t>
  </si>
  <si>
    <t>Trade Receivables</t>
  </si>
  <si>
    <t>Less: Allowance for Doubtful Debts</t>
  </si>
  <si>
    <t>Bank</t>
  </si>
  <si>
    <t>Total Assets</t>
  </si>
  <si>
    <t>Non-current Liabilities</t>
  </si>
  <si>
    <t>Loan from Fang</t>
  </si>
  <si>
    <t>Loan from Hong</t>
  </si>
  <si>
    <t>Current Liabilities</t>
  </si>
  <si>
    <t>Trade Payables</t>
  </si>
  <si>
    <t>Net Assets</t>
  </si>
  <si>
    <t>Accumulated Deprecaition</t>
  </si>
  <si>
    <t>Owners' Equity</t>
  </si>
  <si>
    <t>Capital</t>
  </si>
  <si>
    <t>- Fang</t>
  </si>
  <si>
    <t>- Guan</t>
  </si>
  <si>
    <t>- Hong</t>
  </si>
  <si>
    <t>Current</t>
  </si>
  <si>
    <t>Balance b/d</t>
  </si>
  <si>
    <t>Purchases</t>
  </si>
  <si>
    <t>Capital - Hong</t>
  </si>
  <si>
    <t>Fang</t>
  </si>
  <si>
    <t>Guan</t>
  </si>
  <si>
    <t>Hong</t>
  </si>
  <si>
    <t>Jia</t>
  </si>
  <si>
    <t>Revaluation</t>
  </si>
  <si>
    <t>Balance c/d</t>
  </si>
  <si>
    <t>Allowance for Doubtful Debts</t>
  </si>
  <si>
    <t>Capital: Gain on Revaluation</t>
  </si>
  <si>
    <t>Revaluation: Gain on Revaluation</t>
  </si>
  <si>
    <t>Goowill</t>
  </si>
  <si>
    <t>Motor Vehicle - Take Over</t>
  </si>
  <si>
    <t>Capital - Jia</t>
  </si>
  <si>
    <t>- Jia</t>
  </si>
  <si>
    <t>Goodwill - Adjustment</t>
  </si>
  <si>
    <t>Total Equity</t>
  </si>
  <si>
    <t>Jan 1</t>
  </si>
  <si>
    <t>In the books of partnership:</t>
  </si>
  <si>
    <t>General Ledger</t>
  </si>
  <si>
    <t>Partners' Capital</t>
  </si>
  <si>
    <t>Fang, Guan And Jia</t>
  </si>
  <si>
    <t>Statement Of Financial Position</t>
  </si>
  <si>
    <t>As At 1 January 2017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</si>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</sst>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41" fontId="1" fillId="0" borderId="0" xfId="0" applyNumberFormat="1" applyFont="1" applyBorder="1" applyAlignment="1">
      <alignment horizontal="center" vertical="center" wrapText="1"/>
    </xf>
    <xf numFmtId="41" fontId="1" fillId="0" borderId="0" xfId="0" applyNumberFormat="1" applyFont="1" applyBorder="1" applyAlignment="1">
      <alignment horizontal="center" vertical="center" wrapText="1"/>
    </xf>
    <xf numFmtId="41" fontId="2" fillId="0" borderId="0" xfId="0" applyNumberFormat="1" applyFont="1" applyBorder="1" applyAlignment="1">
      <alignment horizontal="right" vertical="center" wrapText="1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2" xfId="0" applyNumberFormat="1" applyFont="1" applyBorder="1" applyAlignment="1">
      <alignment horizontal="right" vertical="center" wrapText="1"/>
    </xf>
    <xf numFmtId="41" fontId="2" fillId="0" borderId="0" xfId="0" applyNumberFormat="1" applyFont="1" applyBorder="1" applyAlignment="1">
      <alignment vertical="center"/>
    </xf>
    <xf numFmtId="41" fontId="0" fillId="0" borderId="0" xfId="0" applyNumberFormat="1"/>
    <xf numFmtId="41" fontId="2" fillId="0" borderId="3" xfId="0" applyNumberFormat="1" applyFont="1" applyBorder="1" applyAlignment="1">
      <alignment horizontal="right" vertical="center" wrapText="1"/>
    </xf>
    <xf numFmtId="41" fontId="2" fillId="0" borderId="0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1" fontId="1" fillId="0" borderId="3" xfId="0" applyNumberFormat="1" applyFont="1" applyBorder="1" applyAlignment="1">
      <alignment horizontal="center" vertical="center" wrapText="1"/>
    </xf>
    <xf numFmtId="41" fontId="2" fillId="0" borderId="7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41" fontId="2" fillId="0" borderId="1" xfId="0" applyNumberFormat="1" applyFont="1" applyBorder="1" applyAlignment="1">
      <alignment vertical="center" wrapText="1"/>
    </xf>
    <xf numFmtId="41" fontId="2" fillId="0" borderId="9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quotePrefix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41" fontId="1" fillId="0" borderId="4" xfId="0" applyNumberFormat="1" applyFont="1" applyBorder="1" applyAlignment="1">
      <alignment horizontal="center" vertical="center" wrapText="1"/>
    </xf>
    <xf numFmtId="41" fontId="1" fillId="0" borderId="16" xfId="0" applyNumberFormat="1" applyFont="1" applyBorder="1" applyAlignment="1">
      <alignment horizontal="center" vertical="center" wrapText="1"/>
    </xf>
    <xf numFmtId="41" fontId="2" fillId="0" borderId="11" xfId="0" applyNumberFormat="1" applyFont="1" applyBorder="1" applyAlignment="1">
      <alignment vertical="center" wrapText="1"/>
    </xf>
    <xf numFmtId="0" fontId="2" fillId="0" borderId="12" xfId="0" quotePrefix="1" applyFont="1" applyBorder="1" applyAlignment="1">
      <alignment vertical="center" wrapText="1"/>
    </xf>
    <xf numFmtId="41" fontId="2" fillId="0" borderId="17" xfId="0" applyNumberFormat="1" applyFont="1" applyBorder="1" applyAlignment="1">
      <alignment vertical="center" wrapText="1"/>
    </xf>
    <xf numFmtId="41" fontId="2" fillId="0" borderId="12" xfId="0" applyNumberFormat="1" applyFont="1" applyBorder="1" applyAlignment="1">
      <alignment vertical="center" wrapText="1"/>
    </xf>
    <xf numFmtId="41" fontId="2" fillId="0" borderId="18" xfId="0" applyNumberFormat="1" applyFont="1" applyBorder="1" applyAlignment="1">
      <alignment vertical="center" wrapText="1"/>
    </xf>
    <xf numFmtId="41" fontId="2" fillId="0" borderId="19" xfId="0" applyNumberFormat="1" applyFont="1" applyBorder="1" applyAlignment="1">
      <alignment vertical="center" wrapText="1"/>
    </xf>
    <xf numFmtId="17" fontId="2" fillId="0" borderId="6" xfId="0" quotePrefix="1" applyNumberFormat="1" applyFont="1" applyBorder="1" applyAlignment="1">
      <alignment horizontal="right" vertical="center" wrapText="1"/>
    </xf>
    <xf numFmtId="41" fontId="0" fillId="0" borderId="12" xfId="0" applyNumberFormat="1" applyBorder="1"/>
    <xf numFmtId="41" fontId="2" fillId="0" borderId="21" xfId="0" applyNumberFormat="1" applyFont="1" applyBorder="1" applyAlignment="1">
      <alignment vertical="center" wrapText="1"/>
    </xf>
    <xf numFmtId="0" fontId="2" fillId="0" borderId="14" xfId="0" quotePrefix="1" applyFont="1" applyBorder="1" applyAlignment="1">
      <alignment horizontal="right" vertical="center" wrapText="1"/>
    </xf>
    <xf numFmtId="0" fontId="2" fillId="0" borderId="6" xfId="0" quotePrefix="1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" fontId="2" fillId="0" borderId="14" xfId="0" quotePrefix="1" applyNumberFormat="1" applyFont="1" applyBorder="1" applyAlignment="1">
      <alignment horizontal="right" vertical="center" wrapText="1"/>
    </xf>
    <xf numFmtId="41" fontId="1" fillId="0" borderId="20" xfId="0" applyNumberFormat="1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right" vertical="center" wrapText="1"/>
    </xf>
    <xf numFmtId="41" fontId="2" fillId="0" borderId="17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1" fillId="0" borderId="10" xfId="0" applyNumberFormat="1" applyFont="1" applyBorder="1" applyAlignment="1">
      <alignment horizontal="center" vertical="center" wrapText="1"/>
    </xf>
    <xf numFmtId="41" fontId="2" fillId="0" borderId="11" xfId="0" applyNumberFormat="1" applyFont="1" applyBorder="1" applyAlignment="1">
      <alignment horizontal="right" vertical="center" wrapText="1"/>
    </xf>
    <xf numFmtId="0" fontId="2" fillId="0" borderId="14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1" fontId="1" fillId="0" borderId="22" xfId="0" applyNumberFormat="1" applyFont="1" applyBorder="1" applyAlignment="1">
      <alignment horizontal="center" vertical="center" wrapText="1"/>
    </xf>
    <xf numFmtId="41" fontId="1" fillId="0" borderId="23" xfId="0" applyNumberFormat="1" applyFont="1" applyBorder="1" applyAlignment="1">
      <alignment horizontal="center" vertical="center" wrapText="1"/>
    </xf>
    <xf numFmtId="0" fontId="0" fillId="0" borderId="6" xfId="0" applyBorder="1"/>
    <xf numFmtId="41" fontId="2" fillId="0" borderId="6" xfId="0" applyNumberFormat="1" applyFont="1" applyBorder="1" applyAlignment="1">
      <alignment horizontal="right" vertical="center" wrapText="1"/>
    </xf>
    <xf numFmtId="41" fontId="2" fillId="0" borderId="24" xfId="0" applyNumberFormat="1" applyFont="1" applyBorder="1" applyAlignment="1">
      <alignment vertical="center" wrapText="1"/>
    </xf>
    <xf numFmtId="41" fontId="2" fillId="0" borderId="25" xfId="0" applyNumberFormat="1" applyFont="1" applyBorder="1" applyAlignment="1">
      <alignment vertical="center" wrapText="1"/>
    </xf>
    <xf numFmtId="41" fontId="2" fillId="0" borderId="24" xfId="0" applyNumberFormat="1" applyFont="1" applyBorder="1" applyAlignment="1">
      <alignment horizontal="right" vertical="center" wrapText="1"/>
    </xf>
    <xf numFmtId="41" fontId="2" fillId="0" borderId="19" xfId="0" applyNumberFormat="1" applyFont="1" applyBorder="1" applyAlignment="1">
      <alignment horizontal="righ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1" fontId="2" fillId="0" borderId="0" xfId="0" applyNumberFormat="1" applyFont="1" applyAlignment="1">
      <alignment vertical="center"/>
    </xf>
    <xf numFmtId="41" fontId="1" fillId="0" borderId="2" xfId="0" applyNumberFormat="1" applyFont="1" applyBorder="1" applyAlignment="1">
      <alignment horizontal="right" vertical="center" wrapText="1"/>
    </xf>
    <xf numFmtId="0" fontId="2" fillId="0" borderId="15" xfId="0" quotePrefix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D1EB-5D34-8A45-B24F-A4EE2CC4C82E}">
  <dimension ref="A1:D42"/>
  <sheetViews>
    <sheetView showGridLines="0" tabSelected="1" topLeftCell="A15" zoomScale="150" workbookViewId="0">
      <selection activeCell="B19" sqref="B19"/>
    </sheetView>
  </sheetViews>
  <sheetFormatPr baseColWidth="10" defaultRowHeight="16" x14ac:dyDescent="0.2"/>
  <cols>
    <col min="1" max="1" width="39.33203125" customWidth="1"/>
    <col min="2" max="4" width="12.83203125" style="16" customWidth="1"/>
  </cols>
  <sheetData>
    <row r="1" spans="1:4" s="54" customFormat="1" ht="20" customHeight="1" x14ac:dyDescent="0.2">
      <c r="A1" s="74" t="s">
        <v>52</v>
      </c>
      <c r="B1" s="74"/>
      <c r="C1" s="74"/>
      <c r="D1" s="74"/>
    </row>
    <row r="2" spans="1:4" s="54" customFormat="1" ht="20" customHeight="1" x14ac:dyDescent="0.2">
      <c r="A2" s="55" t="s">
        <v>53</v>
      </c>
      <c r="B2" s="55"/>
      <c r="C2" s="55"/>
      <c r="D2" s="55"/>
    </row>
    <row r="3" spans="1:4" s="54" customFormat="1" ht="20" customHeight="1" x14ac:dyDescent="0.2">
      <c r="A3" s="74" t="s">
        <v>54</v>
      </c>
      <c r="B3" s="74"/>
      <c r="C3" s="74"/>
      <c r="D3" s="74"/>
    </row>
    <row r="4" spans="1:4" s="54" customFormat="1" ht="20" customHeight="1" x14ac:dyDescent="0.2">
      <c r="A4" s="75"/>
      <c r="B4" s="76"/>
      <c r="C4" s="76"/>
      <c r="D4" s="76"/>
    </row>
    <row r="5" spans="1:4" s="6" customFormat="1" ht="20" customHeight="1" x14ac:dyDescent="0.2">
      <c r="A5" s="1"/>
      <c r="B5" s="10" t="s">
        <v>0</v>
      </c>
      <c r="C5" s="10" t="s">
        <v>0</v>
      </c>
      <c r="D5" s="10" t="s">
        <v>0</v>
      </c>
    </row>
    <row r="6" spans="1:4" s="6" customFormat="1" ht="20" customHeight="1" x14ac:dyDescent="0.2">
      <c r="A6" s="3"/>
      <c r="B6" s="11" t="s">
        <v>1</v>
      </c>
      <c r="C6" s="11" t="s">
        <v>23</v>
      </c>
      <c r="D6" s="11" t="s">
        <v>2</v>
      </c>
    </row>
    <row r="7" spans="1:4" s="6" customFormat="1" ht="20" customHeight="1" x14ac:dyDescent="0.2">
      <c r="A7" s="3"/>
      <c r="B7" s="11"/>
      <c r="C7" s="11"/>
      <c r="D7" s="11"/>
    </row>
    <row r="8" spans="1:4" s="6" customFormat="1" ht="20" customHeight="1" x14ac:dyDescent="0.2">
      <c r="A8" s="8" t="s">
        <v>3</v>
      </c>
      <c r="B8" s="12"/>
      <c r="C8" s="12"/>
      <c r="D8" s="12"/>
    </row>
    <row r="9" spans="1:4" s="6" customFormat="1" ht="20" customHeight="1" x14ac:dyDescent="0.2">
      <c r="A9" s="4" t="s">
        <v>4</v>
      </c>
      <c r="B9" s="12"/>
      <c r="C9" s="12"/>
      <c r="D9" s="12"/>
    </row>
    <row r="10" spans="1:4" s="6" customFormat="1" ht="20" customHeight="1" x14ac:dyDescent="0.2">
      <c r="A10" s="5" t="s">
        <v>5</v>
      </c>
      <c r="B10" s="12">
        <v>151000</v>
      </c>
      <c r="C10" s="12" t="s">
        <v>6</v>
      </c>
      <c r="D10" s="12">
        <f>B10</f>
        <v>151000</v>
      </c>
    </row>
    <row r="11" spans="1:4" s="6" customFormat="1" ht="20" customHeight="1" x14ac:dyDescent="0.2">
      <c r="A11" s="5" t="s">
        <v>7</v>
      </c>
      <c r="B11" s="12">
        <v>50000</v>
      </c>
      <c r="C11" s="12">
        <v>0</v>
      </c>
      <c r="D11" s="12">
        <v>50000</v>
      </c>
    </row>
    <row r="12" spans="1:4" s="6" customFormat="1" ht="20" customHeight="1" x14ac:dyDescent="0.2">
      <c r="A12" s="5" t="s">
        <v>8</v>
      </c>
      <c r="B12" s="13">
        <v>4810</v>
      </c>
      <c r="C12" s="13" t="s">
        <v>6</v>
      </c>
      <c r="D12" s="13">
        <f>B12</f>
        <v>4810</v>
      </c>
    </row>
    <row r="13" spans="1:4" s="6" customFormat="1" ht="20" customHeight="1" thickBot="1" x14ac:dyDescent="0.25">
      <c r="A13" s="5"/>
      <c r="B13" s="14">
        <f>SUM(B10:B12)</f>
        <v>205810</v>
      </c>
      <c r="C13" s="14" t="s">
        <v>6</v>
      </c>
      <c r="D13" s="12">
        <f>SUM(D10:D12)</f>
        <v>205810</v>
      </c>
    </row>
    <row r="14" spans="1:4" s="6" customFormat="1" ht="20" customHeight="1" thickTop="1" x14ac:dyDescent="0.2">
      <c r="A14" s="4" t="s">
        <v>9</v>
      </c>
      <c r="B14" s="12"/>
      <c r="C14" s="12"/>
      <c r="D14" s="12"/>
    </row>
    <row r="15" spans="1:4" s="6" customFormat="1" ht="20" customHeight="1" x14ac:dyDescent="0.2">
      <c r="A15" s="5" t="s">
        <v>10</v>
      </c>
      <c r="B15" s="12"/>
      <c r="C15" s="12"/>
      <c r="D15" s="13">
        <v>7000</v>
      </c>
    </row>
    <row r="16" spans="1:4" s="6" customFormat="1" ht="20" customHeight="1" x14ac:dyDescent="0.2">
      <c r="A16" s="5"/>
      <c r="B16" s="12"/>
      <c r="C16" s="12"/>
      <c r="D16" s="12">
        <f>D13+D15</f>
        <v>212810</v>
      </c>
    </row>
    <row r="17" spans="1:4" s="6" customFormat="1" ht="20" customHeight="1" x14ac:dyDescent="0.2">
      <c r="A17" s="8" t="s">
        <v>11</v>
      </c>
      <c r="B17" s="12"/>
      <c r="C17" s="12"/>
      <c r="D17" s="12"/>
    </row>
    <row r="18" spans="1:4" s="6" customFormat="1" ht="20" customHeight="1" x14ac:dyDescent="0.2">
      <c r="A18" s="5" t="s">
        <v>12</v>
      </c>
      <c r="B18" s="12"/>
      <c r="C18" s="12">
        <v>43000</v>
      </c>
      <c r="D18" s="12"/>
    </row>
    <row r="19" spans="1:4" s="6" customFormat="1" ht="20" customHeight="1" x14ac:dyDescent="0.2">
      <c r="A19" s="5" t="s">
        <v>13</v>
      </c>
      <c r="B19" s="12">
        <v>35000</v>
      </c>
      <c r="C19" s="12"/>
      <c r="D19" s="12"/>
    </row>
    <row r="20" spans="1:4" s="6" customFormat="1" ht="20" customHeight="1" x14ac:dyDescent="0.2">
      <c r="A20" s="5" t="s">
        <v>14</v>
      </c>
      <c r="B20" s="12">
        <v>-600</v>
      </c>
      <c r="C20" s="12">
        <f>B19+B20</f>
        <v>34400</v>
      </c>
      <c r="D20" s="12"/>
    </row>
    <row r="21" spans="1:4" s="6" customFormat="1" ht="20" customHeight="1" x14ac:dyDescent="0.2">
      <c r="A21" s="5" t="s">
        <v>15</v>
      </c>
      <c r="B21" s="12"/>
      <c r="C21" s="12">
        <f>GL!C24</f>
        <v>20355</v>
      </c>
      <c r="D21" s="12">
        <f>SUM(C18:C21)</f>
        <v>97755</v>
      </c>
    </row>
    <row r="22" spans="1:4" s="6" customFormat="1" ht="20" customHeight="1" x14ac:dyDescent="0.2">
      <c r="A22" s="5" t="s">
        <v>16</v>
      </c>
      <c r="B22" s="12"/>
      <c r="C22" s="12"/>
      <c r="D22" s="17">
        <f>D16+D21</f>
        <v>310565</v>
      </c>
    </row>
    <row r="23" spans="1:4" s="6" customFormat="1" ht="20" customHeight="1" x14ac:dyDescent="0.2">
      <c r="A23" s="8" t="s">
        <v>17</v>
      </c>
      <c r="B23" s="12"/>
      <c r="C23" s="12"/>
      <c r="D23" s="12"/>
    </row>
    <row r="24" spans="1:4" s="6" customFormat="1" ht="20" customHeight="1" x14ac:dyDescent="0.2">
      <c r="A24" s="5" t="s">
        <v>18</v>
      </c>
      <c r="B24" s="12">
        <v>28000</v>
      </c>
      <c r="C24" s="7"/>
      <c r="D24" s="12"/>
    </row>
    <row r="25" spans="1:4" s="6" customFormat="1" ht="20" customHeight="1" x14ac:dyDescent="0.2">
      <c r="A25" s="5" t="s">
        <v>19</v>
      </c>
      <c r="B25" s="13">
        <v>20000</v>
      </c>
      <c r="C25" s="15">
        <f>B24+B25</f>
        <v>48000</v>
      </c>
      <c r="D25" s="12"/>
    </row>
    <row r="26" spans="1:4" s="6" customFormat="1" ht="20" customHeight="1" x14ac:dyDescent="0.2">
      <c r="A26" s="8" t="s">
        <v>20</v>
      </c>
      <c r="B26" s="12"/>
      <c r="C26" s="12"/>
      <c r="D26" s="12"/>
    </row>
    <row r="27" spans="1:4" s="6" customFormat="1" ht="20" customHeight="1" x14ac:dyDescent="0.2">
      <c r="A27" s="5" t="s">
        <v>21</v>
      </c>
      <c r="B27" s="7"/>
      <c r="C27" s="13">
        <v>19030</v>
      </c>
    </row>
    <row r="28" spans="1:4" s="6" customFormat="1" ht="20" customHeight="1" x14ac:dyDescent="0.2">
      <c r="A28" s="5" t="s">
        <v>55</v>
      </c>
      <c r="B28" s="7"/>
      <c r="C28" s="12"/>
      <c r="D28" s="13">
        <f>-C25-C27</f>
        <v>-67030</v>
      </c>
    </row>
    <row r="29" spans="1:4" s="6" customFormat="1" ht="20" customHeight="1" thickBot="1" x14ac:dyDescent="0.25">
      <c r="A29" s="1" t="s">
        <v>22</v>
      </c>
      <c r="B29" s="12"/>
      <c r="C29" s="12"/>
      <c r="D29" s="77">
        <f>D22+D28</f>
        <v>243535</v>
      </c>
    </row>
    <row r="30" spans="1:4" s="6" customFormat="1" ht="20" customHeight="1" thickTop="1" x14ac:dyDescent="0.2">
      <c r="A30" s="8" t="s">
        <v>24</v>
      </c>
      <c r="B30" s="12"/>
      <c r="C30" s="12"/>
      <c r="D30" s="12"/>
    </row>
    <row r="31" spans="1:4" s="6" customFormat="1" ht="20" customHeight="1" x14ac:dyDescent="0.2">
      <c r="A31" s="5" t="s">
        <v>25</v>
      </c>
      <c r="B31" s="12"/>
      <c r="C31" s="12"/>
      <c r="D31" s="12"/>
    </row>
    <row r="32" spans="1:4" s="6" customFormat="1" ht="20" customHeight="1" x14ac:dyDescent="0.2">
      <c r="A32" s="9" t="s">
        <v>26</v>
      </c>
      <c r="B32" s="12"/>
      <c r="C32" s="7"/>
      <c r="D32" s="12">
        <f>Capital!C11</f>
        <v>98014</v>
      </c>
    </row>
    <row r="33" spans="1:4" s="6" customFormat="1" ht="20" customHeight="1" x14ac:dyDescent="0.2">
      <c r="A33" s="9" t="s">
        <v>27</v>
      </c>
      <c r="B33" s="12"/>
      <c r="C33" s="7"/>
      <c r="D33" s="12">
        <f>Capital!D11</f>
        <v>66688</v>
      </c>
    </row>
    <row r="34" spans="1:4" s="6" customFormat="1" ht="20" customHeight="1" x14ac:dyDescent="0.2">
      <c r="A34" s="9" t="s">
        <v>45</v>
      </c>
      <c r="B34" s="12"/>
      <c r="C34" s="7"/>
      <c r="D34" s="13">
        <f>Capital!F11</f>
        <v>78833</v>
      </c>
    </row>
    <row r="35" spans="1:4" s="6" customFormat="1" ht="20" customHeight="1" thickBot="1" x14ac:dyDescent="0.25">
      <c r="A35" s="1" t="s">
        <v>47</v>
      </c>
      <c r="B35" s="12"/>
      <c r="C35" s="12"/>
      <c r="D35" s="77">
        <f>SUM(D32:D34)</f>
        <v>243535</v>
      </c>
    </row>
    <row r="36" spans="1:4" s="6" customFormat="1" ht="20" customHeight="1" thickTop="1" x14ac:dyDescent="0.2">
      <c r="A36" s="5"/>
      <c r="B36" s="12"/>
      <c r="C36" s="12"/>
      <c r="D36" s="12"/>
    </row>
    <row r="37" spans="1:4" s="6" customFormat="1" ht="20" customHeight="1" x14ac:dyDescent="0.2">
      <c r="A37" s="5"/>
      <c r="B37" s="12"/>
      <c r="C37" s="12"/>
      <c r="D37" s="12"/>
    </row>
    <row r="38" spans="1:4" s="6" customFormat="1" ht="20" customHeight="1" x14ac:dyDescent="0.2">
      <c r="A38" s="5"/>
      <c r="B38" s="12"/>
      <c r="C38" s="12"/>
      <c r="D38" s="12"/>
    </row>
    <row r="39" spans="1:4" s="6" customFormat="1" ht="20" customHeight="1" x14ac:dyDescent="0.2">
      <c r="A39" s="5"/>
      <c r="B39" s="12"/>
      <c r="C39" s="12"/>
      <c r="D39" s="12"/>
    </row>
    <row r="40" spans="1:4" s="6" customFormat="1" ht="20" customHeight="1" x14ac:dyDescent="0.2">
      <c r="A40" s="5"/>
      <c r="B40" s="12"/>
      <c r="C40" s="12"/>
      <c r="D40" s="12"/>
    </row>
    <row r="41" spans="1:4" s="6" customFormat="1" ht="20" customHeight="1" x14ac:dyDescent="0.2">
      <c r="A41" s="5"/>
      <c r="B41" s="12"/>
      <c r="C41" s="12"/>
      <c r="D41" s="12"/>
    </row>
    <row r="42" spans="1:4" s="6" customFormat="1" ht="20" customHeight="1" x14ac:dyDescent="0.2">
      <c r="A42" s="5"/>
      <c r="B42" s="12"/>
      <c r="C42" s="12"/>
      <c r="D42" s="12"/>
    </row>
  </sheetData>
  <mergeCells count="7">
    <mergeCell ref="A6:A7"/>
    <mergeCell ref="B6:B7"/>
    <mergeCell ref="D6:D7"/>
    <mergeCell ref="C6:C7"/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5E90-5ABA-E449-88A4-8761416FF816}">
  <dimension ref="A1:F24"/>
  <sheetViews>
    <sheetView showGridLines="0" topLeftCell="A17" zoomScale="239" workbookViewId="0">
      <selection activeCell="D22" sqref="D22"/>
    </sheetView>
  </sheetViews>
  <sheetFormatPr baseColWidth="10" defaultRowHeight="16" x14ac:dyDescent="0.2"/>
  <cols>
    <col min="1" max="1" width="6.83203125" customWidth="1"/>
    <col min="2" max="2" width="30.83203125" customWidth="1"/>
    <col min="3" max="3" width="10.83203125" style="16"/>
    <col min="4" max="4" width="6.83203125" customWidth="1"/>
    <col min="5" max="5" width="30.83203125" customWidth="1"/>
    <col min="6" max="6" width="10.83203125" style="16"/>
  </cols>
  <sheetData>
    <row r="1" spans="1:6" s="54" customFormat="1" ht="20" customHeight="1" x14ac:dyDescent="0.2">
      <c r="A1" s="53" t="s">
        <v>49</v>
      </c>
      <c r="B1" s="53"/>
      <c r="C1" s="53"/>
      <c r="D1" s="53"/>
      <c r="E1" s="53"/>
      <c r="F1" s="53"/>
    </row>
    <row r="2" spans="1:6" s="54" customFormat="1" ht="20" customHeight="1" x14ac:dyDescent="0.2">
      <c r="A2" s="55" t="s">
        <v>50</v>
      </c>
      <c r="B2" s="55"/>
      <c r="C2" s="55"/>
      <c r="D2" s="55"/>
      <c r="E2" s="55"/>
      <c r="F2" s="55"/>
    </row>
    <row r="3" spans="1:6" s="54" customFormat="1" ht="20" customHeight="1" x14ac:dyDescent="0.2">
      <c r="A3" s="56" t="s">
        <v>37</v>
      </c>
      <c r="B3" s="56"/>
      <c r="C3" s="56"/>
      <c r="D3" s="56"/>
      <c r="E3" s="56"/>
      <c r="F3" s="56"/>
    </row>
    <row r="4" spans="1:6" s="2" customFormat="1" ht="20" customHeight="1" x14ac:dyDescent="0.2">
      <c r="A4" s="47">
        <v>2017</v>
      </c>
      <c r="B4" s="26"/>
      <c r="C4" s="34" t="s">
        <v>0</v>
      </c>
      <c r="D4" s="46">
        <v>2017</v>
      </c>
      <c r="E4" s="26"/>
      <c r="F4" s="33" t="s">
        <v>0</v>
      </c>
    </row>
    <row r="5" spans="1:6" s="2" customFormat="1" ht="20" customHeight="1" x14ac:dyDescent="0.2">
      <c r="A5" s="41" t="s">
        <v>48</v>
      </c>
      <c r="B5" s="27" t="s">
        <v>42</v>
      </c>
      <c r="C5" s="18">
        <v>3000</v>
      </c>
      <c r="D5" s="48" t="s">
        <v>48</v>
      </c>
      <c r="E5" s="27" t="s">
        <v>5</v>
      </c>
      <c r="F5" s="21">
        <v>24000</v>
      </c>
    </row>
    <row r="6" spans="1:6" s="2" customFormat="1" ht="20" customHeight="1" x14ac:dyDescent="0.2">
      <c r="A6" s="22">
        <v>1</v>
      </c>
      <c r="B6" s="27" t="s">
        <v>12</v>
      </c>
      <c r="C6" s="18">
        <v>1800</v>
      </c>
      <c r="D6" s="31"/>
      <c r="E6" s="27"/>
      <c r="F6" s="21"/>
    </row>
    <row r="7" spans="1:6" s="2" customFormat="1" ht="20" customHeight="1" x14ac:dyDescent="0.2">
      <c r="A7" s="22">
        <v>1</v>
      </c>
      <c r="B7" s="27" t="s">
        <v>39</v>
      </c>
      <c r="C7" s="18">
        <v>600</v>
      </c>
      <c r="D7" s="31"/>
      <c r="E7" s="27"/>
      <c r="F7" s="21"/>
    </row>
    <row r="8" spans="1:6" s="2" customFormat="1" ht="20" customHeight="1" x14ac:dyDescent="0.2">
      <c r="A8" s="22">
        <v>1</v>
      </c>
      <c r="B8" s="27" t="s">
        <v>40</v>
      </c>
      <c r="C8" s="18"/>
      <c r="D8" s="31"/>
      <c r="E8" s="27"/>
      <c r="F8" s="21"/>
    </row>
    <row r="9" spans="1:6" s="2" customFormat="1" ht="20" customHeight="1" x14ac:dyDescent="0.2">
      <c r="A9" s="22"/>
      <c r="B9" s="28" t="s">
        <v>26</v>
      </c>
      <c r="C9" s="18">
        <f>(F12-SUM(C5:C7))/6*3</f>
        <v>9300</v>
      </c>
      <c r="D9" s="31"/>
      <c r="E9" s="27"/>
      <c r="F9" s="21"/>
    </row>
    <row r="10" spans="1:6" s="2" customFormat="1" ht="20" customHeight="1" x14ac:dyDescent="0.2">
      <c r="A10" s="22"/>
      <c r="B10" s="28" t="s">
        <v>27</v>
      </c>
      <c r="C10" s="18">
        <f>(F12-SUM(C5:C7))/6*2</f>
        <v>6200</v>
      </c>
      <c r="D10" s="31"/>
      <c r="E10" s="27"/>
      <c r="F10" s="21"/>
    </row>
    <row r="11" spans="1:6" s="2" customFormat="1" ht="20" customHeight="1" x14ac:dyDescent="0.2">
      <c r="A11" s="22"/>
      <c r="B11" s="28" t="s">
        <v>28</v>
      </c>
      <c r="C11" s="37">
        <f>(F12-SUM(C5:C7))/6</f>
        <v>3100</v>
      </c>
      <c r="D11" s="31"/>
      <c r="E11" s="27"/>
      <c r="F11" s="38"/>
    </row>
    <row r="12" spans="1:6" s="2" customFormat="1" ht="20" customHeight="1" thickBot="1" x14ac:dyDescent="0.25">
      <c r="A12" s="22"/>
      <c r="B12" s="28"/>
      <c r="C12" s="39">
        <f>SUM(C4:C11)</f>
        <v>24000</v>
      </c>
      <c r="D12" s="31"/>
      <c r="E12" s="27"/>
      <c r="F12" s="40">
        <f>F5</f>
        <v>24000</v>
      </c>
    </row>
    <row r="13" spans="1:6" s="2" customFormat="1" ht="20" customHeight="1" thickTop="1" x14ac:dyDescent="0.2">
      <c r="A13" s="23"/>
      <c r="B13" s="29"/>
      <c r="C13" s="24"/>
      <c r="D13" s="32"/>
      <c r="E13" s="29"/>
      <c r="F13" s="25"/>
    </row>
    <row r="14" spans="1:6" s="2" customFormat="1" ht="20" customHeight="1" x14ac:dyDescent="0.2">
      <c r="A14" s="5"/>
      <c r="B14" s="5"/>
      <c r="C14" s="18"/>
      <c r="D14" s="5"/>
      <c r="E14" s="5"/>
      <c r="F14" s="18"/>
    </row>
    <row r="15" spans="1:6" s="2" customFormat="1" ht="20" customHeight="1" x14ac:dyDescent="0.2">
      <c r="A15" s="52" t="s">
        <v>15</v>
      </c>
      <c r="B15" s="52"/>
      <c r="C15" s="52"/>
      <c r="D15" s="52"/>
      <c r="E15" s="52"/>
      <c r="F15" s="52"/>
    </row>
    <row r="16" spans="1:6" ht="17" x14ac:dyDescent="0.2">
      <c r="A16" s="47">
        <v>2017</v>
      </c>
      <c r="B16" s="26"/>
      <c r="C16" s="49" t="s">
        <v>0</v>
      </c>
      <c r="D16" s="46">
        <v>2017</v>
      </c>
      <c r="E16" s="26"/>
      <c r="F16" s="33" t="s">
        <v>0</v>
      </c>
    </row>
    <row r="17" spans="1:6" ht="17" x14ac:dyDescent="0.2">
      <c r="A17" s="45" t="s">
        <v>48</v>
      </c>
      <c r="B17" s="28" t="s">
        <v>44</v>
      </c>
      <c r="C17" s="18">
        <v>80000</v>
      </c>
      <c r="D17" s="44" t="s">
        <v>48</v>
      </c>
      <c r="E17" s="27" t="s">
        <v>30</v>
      </c>
      <c r="F17" s="21">
        <v>4200</v>
      </c>
    </row>
    <row r="18" spans="1:6" ht="17" x14ac:dyDescent="0.2">
      <c r="A18" s="22"/>
      <c r="B18" s="28"/>
      <c r="C18" s="18"/>
      <c r="D18" s="31">
        <v>1</v>
      </c>
      <c r="E18" s="27" t="s">
        <v>32</v>
      </c>
      <c r="F18" s="21">
        <v>2945</v>
      </c>
    </row>
    <row r="19" spans="1:6" ht="17" x14ac:dyDescent="0.2">
      <c r="A19" s="22"/>
      <c r="B19" s="28"/>
      <c r="C19" s="18"/>
      <c r="D19" s="31">
        <v>1</v>
      </c>
      <c r="E19" s="27" t="s">
        <v>7</v>
      </c>
      <c r="F19" s="21">
        <v>50000</v>
      </c>
    </row>
    <row r="20" spans="1:6" ht="17" x14ac:dyDescent="0.2">
      <c r="A20" s="22"/>
      <c r="B20" s="27"/>
      <c r="C20" s="18"/>
      <c r="D20" s="31">
        <v>1</v>
      </c>
      <c r="E20" s="27" t="s">
        <v>31</v>
      </c>
      <c r="F20" s="35">
        <v>2500</v>
      </c>
    </row>
    <row r="21" spans="1:6" ht="17" x14ac:dyDescent="0.2">
      <c r="A21" s="22"/>
      <c r="B21" s="27"/>
      <c r="C21" s="18"/>
      <c r="D21" s="31">
        <v>1</v>
      </c>
      <c r="E21" s="27" t="s">
        <v>38</v>
      </c>
      <c r="F21" s="25">
        <f>SUM(C16:C19)-SUM(F16:F20)</f>
        <v>20355</v>
      </c>
    </row>
    <row r="22" spans="1:6" ht="17" thickBot="1" x14ac:dyDescent="0.25">
      <c r="A22" s="22"/>
      <c r="B22" s="27"/>
      <c r="C22" s="39">
        <f>C17</f>
        <v>80000</v>
      </c>
      <c r="D22" s="31"/>
      <c r="E22" s="27"/>
      <c r="F22" s="40">
        <f>SUM(F17:F21)</f>
        <v>80000</v>
      </c>
    </row>
    <row r="23" spans="1:6" ht="17" thickTop="1" x14ac:dyDescent="0.2">
      <c r="A23" s="22"/>
      <c r="B23" s="27"/>
      <c r="C23" s="43"/>
      <c r="D23" s="31"/>
      <c r="E23" s="27"/>
      <c r="F23" s="35"/>
    </row>
    <row r="24" spans="1:6" ht="17" x14ac:dyDescent="0.2">
      <c r="A24" s="50" t="s">
        <v>48</v>
      </c>
      <c r="B24" s="36" t="s">
        <v>30</v>
      </c>
      <c r="C24" s="51">
        <v>20355</v>
      </c>
      <c r="D24" s="32"/>
      <c r="E24" s="29"/>
      <c r="F24" s="42"/>
    </row>
  </sheetData>
  <mergeCells count="4">
    <mergeCell ref="A15:F15"/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B8FB-0AD9-0E40-B557-B2E0EF7F8620}">
  <dimension ref="A1:M18"/>
  <sheetViews>
    <sheetView showGridLines="0" topLeftCell="C4" zoomScale="179" workbookViewId="0">
      <selection activeCell="I19" sqref="I19"/>
    </sheetView>
  </sheetViews>
  <sheetFormatPr baseColWidth="10" defaultRowHeight="16" x14ac:dyDescent="0.2"/>
  <cols>
    <col min="1" max="1" width="6.83203125" customWidth="1"/>
    <col min="2" max="2" width="30.83203125" customWidth="1"/>
    <col min="3" max="6" width="10.83203125" style="16"/>
    <col min="7" max="7" width="6.83203125" customWidth="1"/>
    <col min="8" max="8" width="30.83203125" customWidth="1"/>
    <col min="9" max="12" width="10.83203125" style="16"/>
  </cols>
  <sheetData>
    <row r="1" spans="1:13" s="54" customFormat="1" ht="20" customHeight="1" x14ac:dyDescent="0.2">
      <c r="A1" s="53" t="s">
        <v>49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3" s="54" customFormat="1" ht="20" customHeight="1" x14ac:dyDescent="0.2">
      <c r="A2" s="55" t="s">
        <v>50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3" s="54" customFormat="1" ht="20" customHeight="1" x14ac:dyDescent="0.2">
      <c r="A3" s="56" t="s">
        <v>51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3" s="2" customFormat="1" ht="20" customHeight="1" x14ac:dyDescent="0.2">
      <c r="A4" s="19"/>
      <c r="B4" s="26"/>
      <c r="C4" s="20" t="s">
        <v>33</v>
      </c>
      <c r="D4" s="57" t="s">
        <v>34</v>
      </c>
      <c r="E4" s="57" t="s">
        <v>35</v>
      </c>
      <c r="F4" s="20" t="s">
        <v>36</v>
      </c>
      <c r="G4" s="30"/>
      <c r="H4" s="26"/>
      <c r="I4" s="20" t="s">
        <v>33</v>
      </c>
      <c r="J4" s="57" t="s">
        <v>34</v>
      </c>
      <c r="K4" s="20" t="s">
        <v>35</v>
      </c>
      <c r="L4" s="57" t="s">
        <v>36</v>
      </c>
    </row>
    <row r="5" spans="1:13" s="2" customFormat="1" ht="20" customHeight="1" x14ac:dyDescent="0.2">
      <c r="A5" s="62">
        <v>2017</v>
      </c>
      <c r="B5" s="27"/>
      <c r="C5" s="49" t="s">
        <v>0</v>
      </c>
      <c r="D5" s="33" t="s">
        <v>0</v>
      </c>
      <c r="E5" s="33" t="s">
        <v>0</v>
      </c>
      <c r="F5" s="64" t="s">
        <v>0</v>
      </c>
      <c r="G5" s="61">
        <v>2017</v>
      </c>
      <c r="H5" s="27"/>
      <c r="I5" s="49" t="s">
        <v>0</v>
      </c>
      <c r="J5" s="33" t="s">
        <v>0</v>
      </c>
      <c r="K5" s="63" t="s">
        <v>0</v>
      </c>
      <c r="L5" s="33" t="s">
        <v>0</v>
      </c>
    </row>
    <row r="6" spans="1:13" s="2" customFormat="1" ht="20" customHeight="1" x14ac:dyDescent="0.2">
      <c r="A6" s="41" t="s">
        <v>48</v>
      </c>
      <c r="B6" s="27" t="s">
        <v>19</v>
      </c>
      <c r="C6" s="12" t="s">
        <v>6</v>
      </c>
      <c r="D6" s="58" t="s">
        <v>6</v>
      </c>
      <c r="E6" s="58">
        <v>20000</v>
      </c>
      <c r="F6" s="12" t="s">
        <v>6</v>
      </c>
      <c r="G6" s="48" t="s">
        <v>48</v>
      </c>
      <c r="H6" s="27" t="s">
        <v>30</v>
      </c>
      <c r="I6" s="12">
        <v>85000</v>
      </c>
      <c r="J6" s="58">
        <v>65000</v>
      </c>
      <c r="K6" s="12">
        <v>35000</v>
      </c>
      <c r="L6" s="58" t="s">
        <v>6</v>
      </c>
    </row>
    <row r="7" spans="1:13" s="2" customFormat="1" ht="20" customHeight="1" x14ac:dyDescent="0.2">
      <c r="A7" s="22">
        <v>1</v>
      </c>
      <c r="B7" s="27" t="s">
        <v>29</v>
      </c>
      <c r="C7" s="12" t="s">
        <v>6</v>
      </c>
      <c r="D7" s="58">
        <v>4512</v>
      </c>
      <c r="E7" s="58" t="s">
        <v>6</v>
      </c>
      <c r="F7" s="12" t="s">
        <v>6</v>
      </c>
      <c r="G7" s="59">
        <v>1</v>
      </c>
      <c r="H7" s="27" t="s">
        <v>46</v>
      </c>
      <c r="I7" s="12" t="s">
        <v>6</v>
      </c>
      <c r="J7" s="58" t="s">
        <v>6</v>
      </c>
      <c r="K7" s="12">
        <v>1167</v>
      </c>
      <c r="L7" s="58" t="s">
        <v>6</v>
      </c>
    </row>
    <row r="8" spans="1:13" s="2" customFormat="1" ht="20" customHeight="1" x14ac:dyDescent="0.2">
      <c r="A8" s="22">
        <v>1</v>
      </c>
      <c r="B8" s="27" t="s">
        <v>43</v>
      </c>
      <c r="C8" s="12" t="s">
        <v>6</v>
      </c>
      <c r="D8" s="58" t="s">
        <v>6</v>
      </c>
      <c r="E8" s="58">
        <v>24000</v>
      </c>
      <c r="F8" s="12" t="s">
        <v>6</v>
      </c>
      <c r="G8" s="60">
        <v>1</v>
      </c>
      <c r="H8" s="27" t="s">
        <v>41</v>
      </c>
      <c r="I8" s="12">
        <f>GL!C9</f>
        <v>9300</v>
      </c>
      <c r="J8" s="58">
        <f>GL!C10</f>
        <v>6200</v>
      </c>
      <c r="K8" s="12">
        <f>GL!C11</f>
        <v>3100</v>
      </c>
      <c r="L8" s="58" t="s">
        <v>6</v>
      </c>
    </row>
    <row r="9" spans="1:13" s="2" customFormat="1" ht="20" customHeight="1" x14ac:dyDescent="0.2">
      <c r="A9" s="22">
        <v>1</v>
      </c>
      <c r="B9" s="27" t="s">
        <v>15</v>
      </c>
      <c r="C9" s="12" t="s">
        <v>6</v>
      </c>
      <c r="D9" s="58" t="s">
        <v>6</v>
      </c>
      <c r="E9" s="58">
        <v>2945</v>
      </c>
      <c r="F9" s="12" t="s">
        <v>6</v>
      </c>
      <c r="G9" s="31">
        <v>1</v>
      </c>
      <c r="H9" s="27" t="s">
        <v>29</v>
      </c>
      <c r="I9" s="12">
        <v>3714</v>
      </c>
      <c r="J9" s="58" t="s">
        <v>6</v>
      </c>
      <c r="K9" s="12">
        <v>7678</v>
      </c>
      <c r="L9" s="58" t="s">
        <v>6</v>
      </c>
    </row>
    <row r="10" spans="1:13" s="2" customFormat="1" ht="20" customHeight="1" x14ac:dyDescent="0.2">
      <c r="A10" s="22">
        <v>1</v>
      </c>
      <c r="B10" s="27" t="s">
        <v>46</v>
      </c>
      <c r="C10" s="12" t="s">
        <v>6</v>
      </c>
      <c r="D10" s="58" t="s">
        <v>6</v>
      </c>
      <c r="E10" s="58" t="s">
        <v>6</v>
      </c>
      <c r="F10" s="12">
        <v>1167</v>
      </c>
      <c r="G10" s="31">
        <v>1</v>
      </c>
      <c r="H10" s="27" t="s">
        <v>15</v>
      </c>
      <c r="I10" s="12" t="s">
        <v>6</v>
      </c>
      <c r="J10" s="58" t="s">
        <v>6</v>
      </c>
      <c r="K10" s="12" t="s">
        <v>6</v>
      </c>
      <c r="L10" s="58">
        <v>80000</v>
      </c>
    </row>
    <row r="11" spans="1:13" s="2" customFormat="1" ht="20" customHeight="1" x14ac:dyDescent="0.2">
      <c r="A11" s="31">
        <v>1</v>
      </c>
      <c r="B11" s="27" t="s">
        <v>38</v>
      </c>
      <c r="C11" s="12">
        <f>SUM(I6:I10)-SUM(C6:C10)</f>
        <v>98014</v>
      </c>
      <c r="D11" s="58">
        <f>SUM(J6:J10)-SUM(D6:D10)</f>
        <v>66688</v>
      </c>
      <c r="E11" s="12">
        <f>SUM(K6:K10)-SUM(E6:E10)</f>
        <v>0</v>
      </c>
      <c r="F11" s="66">
        <f>SUM(L6:L10)-SUM(F6:F10)</f>
        <v>78833</v>
      </c>
      <c r="G11" s="71"/>
      <c r="H11" s="72"/>
      <c r="I11" s="73"/>
      <c r="J11" s="73"/>
      <c r="K11" s="73"/>
      <c r="L11" s="73"/>
      <c r="M11" s="65"/>
    </row>
    <row r="12" spans="1:13" s="2" customFormat="1" ht="20" customHeight="1" thickBot="1" x14ac:dyDescent="0.25">
      <c r="A12" s="22"/>
      <c r="B12" s="27"/>
      <c r="C12" s="67">
        <f>SUM(C6:C11)</f>
        <v>98014</v>
      </c>
      <c r="D12" s="40">
        <f t="shared" ref="D12:F12" si="0">SUM(D6:D11)</f>
        <v>71200</v>
      </c>
      <c r="E12" s="40">
        <f t="shared" si="0"/>
        <v>46945</v>
      </c>
      <c r="F12" s="68">
        <f t="shared" si="0"/>
        <v>80000</v>
      </c>
      <c r="G12" s="31"/>
      <c r="H12" s="27"/>
      <c r="I12" s="69">
        <f>SUM(I6:I11)</f>
        <v>98014</v>
      </c>
      <c r="J12" s="70">
        <f t="shared" ref="J12:L12" si="1">SUM(J6:J11)</f>
        <v>71200</v>
      </c>
      <c r="K12" s="14">
        <f t="shared" si="1"/>
        <v>46945</v>
      </c>
      <c r="L12" s="70">
        <f t="shared" si="1"/>
        <v>80000</v>
      </c>
    </row>
    <row r="13" spans="1:13" s="2" customFormat="1" ht="20" customHeight="1" thickTop="1" x14ac:dyDescent="0.2">
      <c r="A13" s="22"/>
      <c r="B13" s="27"/>
      <c r="C13" s="18"/>
      <c r="D13" s="35"/>
      <c r="E13" s="35"/>
      <c r="F13" s="18"/>
      <c r="G13" s="31"/>
      <c r="H13" s="27"/>
      <c r="I13" s="12"/>
      <c r="J13" s="58"/>
      <c r="K13" s="12"/>
      <c r="L13" s="58"/>
    </row>
    <row r="14" spans="1:13" s="2" customFormat="1" ht="20" customHeight="1" x14ac:dyDescent="0.2">
      <c r="A14" s="23"/>
      <c r="B14" s="29"/>
      <c r="C14" s="24"/>
      <c r="D14" s="38"/>
      <c r="E14" s="38"/>
      <c r="F14" s="24"/>
      <c r="G14" s="78" t="s">
        <v>48</v>
      </c>
      <c r="H14" s="29" t="s">
        <v>30</v>
      </c>
      <c r="I14" s="24">
        <v>98014</v>
      </c>
      <c r="J14" s="38">
        <v>66688</v>
      </c>
      <c r="K14" s="24">
        <v>0</v>
      </c>
      <c r="L14" s="38">
        <v>78833</v>
      </c>
    </row>
    <row r="15" spans="1:13" s="2" customFormat="1" ht="20" customHeight="1" x14ac:dyDescent="0.2">
      <c r="A15" s="5"/>
      <c r="B15" s="5"/>
      <c r="C15" s="18"/>
      <c r="D15" s="18"/>
      <c r="E15" s="18"/>
      <c r="F15" s="18"/>
      <c r="G15" s="5"/>
      <c r="H15" s="5"/>
      <c r="I15" s="18"/>
      <c r="J15" s="18"/>
      <c r="K15" s="18"/>
      <c r="L15" s="18"/>
    </row>
    <row r="16" spans="1:13" s="2" customFormat="1" ht="20" customHeight="1" x14ac:dyDescent="0.2">
      <c r="A16" s="5"/>
      <c r="B16" s="5"/>
      <c r="C16" s="18"/>
      <c r="D16" s="18"/>
      <c r="E16" s="18"/>
      <c r="F16" s="18"/>
      <c r="G16" s="5"/>
      <c r="H16" s="5"/>
      <c r="I16" s="18"/>
      <c r="J16" s="18"/>
      <c r="K16" s="18"/>
      <c r="L16" s="18"/>
    </row>
    <row r="17" spans="1:12" s="2" customFormat="1" ht="20" customHeight="1" x14ac:dyDescent="0.2">
      <c r="A17" s="5"/>
      <c r="B17" s="5"/>
      <c r="C17" s="18"/>
      <c r="D17" s="18"/>
      <c r="E17" s="18"/>
      <c r="F17" s="18"/>
      <c r="G17" s="5"/>
      <c r="H17" s="5"/>
      <c r="I17" s="18"/>
      <c r="J17" s="18"/>
      <c r="K17" s="18"/>
      <c r="L17" s="18"/>
    </row>
    <row r="18" spans="1:12" s="2" customFormat="1" ht="20" customHeight="1" x14ac:dyDescent="0.2">
      <c r="A18" s="5"/>
      <c r="B18" s="5"/>
      <c r="C18" s="18"/>
      <c r="D18" s="18"/>
      <c r="E18" s="18"/>
      <c r="F18" s="18"/>
      <c r="G18" s="5"/>
      <c r="H18" s="5"/>
      <c r="I18" s="18"/>
      <c r="J18" s="18"/>
      <c r="K18" s="18"/>
      <c r="L18" s="18"/>
    </row>
  </sheetData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SOFP</vt:lpstr>
      <vt:lpstr>GL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2023-03-25T07:20:29Z</dcterms:created>
  <dcterms:modified xsi:type="dcterms:W3CDTF">2023-03-25T09:28:16Z</dcterms:modified>
</cp:coreProperties>
</file>