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gan\OneDrive\Desktop\School Documents\Grad School\GEOG6973Thesis\Project\"/>
    </mc:Choice>
  </mc:AlternateContent>
  <xr:revisionPtr revIDLastSave="0" documentId="8_{8B27E4C4-194B-4BFB-972A-41C50A2F0C2A}" xr6:coauthVersionLast="47" xr6:coauthVersionMax="47" xr10:uidLastSave="{00000000-0000-0000-0000-000000000000}"/>
  <bookViews>
    <workbookView xWindow="-120" yWindow="-120" windowWidth="29040" windowHeight="15990" activeTab="8" xr2:uid="{1A5820D3-F3C3-47EA-9DF0-BCFCE9DD6C03}"/>
  </bookViews>
  <sheets>
    <sheet name="MixedRace" sheetId="1" r:id="rId1"/>
    <sheet name="Hawaiian" sheetId="2" r:id="rId2"/>
    <sheet name="Other" sheetId="3" r:id="rId3"/>
    <sheet name="Asian" sheetId="4" r:id="rId4"/>
    <sheet name="Native" sheetId="5" r:id="rId5"/>
    <sheet name="Black" sheetId="6" r:id="rId6"/>
    <sheet name="White" sheetId="7" r:id="rId7"/>
    <sheet name="Hispanic" sheetId="8" r:id="rId8"/>
    <sheet name="Total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9" l="1"/>
  <c r="G21" i="9"/>
  <c r="F21" i="9"/>
  <c r="E21" i="9"/>
  <c r="D21" i="9"/>
  <c r="C21" i="9"/>
  <c r="F14" i="9"/>
  <c r="E14" i="9"/>
  <c r="D14" i="9"/>
  <c r="C1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" i="9"/>
  <c r="P3" i="9"/>
  <c r="T29" i="9"/>
  <c r="T20" i="9"/>
  <c r="T30" i="9"/>
  <c r="T21" i="9"/>
  <c r="T5" i="9"/>
  <c r="T7" i="9"/>
  <c r="T8" i="9"/>
  <c r="T9" i="9"/>
  <c r="T22" i="9"/>
  <c r="T14" i="9"/>
  <c r="T15" i="9"/>
  <c r="T16" i="9"/>
  <c r="T23" i="9"/>
  <c r="T17" i="9"/>
  <c r="T10" i="9"/>
  <c r="T11" i="9"/>
  <c r="T18" i="9"/>
  <c r="T31" i="9"/>
  <c r="T12" i="9"/>
  <c r="T32" i="9"/>
  <c r="T13" i="9"/>
  <c r="T24" i="9"/>
  <c r="T25" i="9"/>
  <c r="T26" i="9"/>
  <c r="T19" i="9"/>
  <c r="T4" i="9"/>
  <c r="T33" i="9"/>
  <c r="T6" i="9"/>
  <c r="T27" i="9"/>
  <c r="T3" i="9"/>
  <c r="T28" i="9"/>
  <c r="Q3" i="9"/>
  <c r="Q32" i="9"/>
  <c r="Q5" i="9"/>
  <c r="Q33" i="9"/>
  <c r="Q6" i="9"/>
  <c r="Q34" i="9"/>
  <c r="Q15" i="9"/>
  <c r="Q35" i="9"/>
  <c r="Q36" i="9"/>
  <c r="Q37" i="9"/>
  <c r="Q16" i="9"/>
  <c r="Q11" i="9"/>
  <c r="Q23" i="9"/>
  <c r="Q38" i="9"/>
  <c r="Q39" i="9"/>
  <c r="Q12" i="9"/>
  <c r="Q40" i="9"/>
  <c r="Q7" i="9"/>
  <c r="Q24" i="9"/>
  <c r="Q25" i="9"/>
  <c r="Q41" i="9"/>
  <c r="Q42" i="9"/>
  <c r="Q17" i="9"/>
  <c r="Q18" i="9"/>
  <c r="Q8" i="9"/>
  <c r="Q43" i="9"/>
  <c r="Q26" i="9"/>
  <c r="Q19" i="9"/>
  <c r="Q27" i="9"/>
  <c r="Q28" i="9"/>
  <c r="Q44" i="9"/>
  <c r="Q45" i="9"/>
  <c r="Q29" i="9"/>
  <c r="Q9" i="9"/>
  <c r="Q13" i="9"/>
  <c r="Q46" i="9"/>
  <c r="Q47" i="9"/>
  <c r="Q20" i="9"/>
  <c r="Q30" i="9"/>
  <c r="Q10" i="9"/>
  <c r="Q21" i="9"/>
  <c r="Q48" i="9"/>
  <c r="Q49" i="9"/>
  <c r="Q22" i="9"/>
  <c r="Q4" i="9"/>
  <c r="Q14" i="9"/>
  <c r="Q50" i="9"/>
  <c r="Q31" i="9"/>
  <c r="M3" i="9"/>
  <c r="M100" i="9"/>
  <c r="M75" i="9"/>
  <c r="M46" i="9"/>
  <c r="M76" i="9"/>
  <c r="M77" i="9"/>
  <c r="M47" i="9"/>
  <c r="M78" i="9"/>
  <c r="M8" i="9"/>
  <c r="M9" i="9"/>
  <c r="M48" i="9"/>
  <c r="M29" i="9"/>
  <c r="M49" i="9"/>
  <c r="M50" i="9"/>
  <c r="M79" i="9"/>
  <c r="M101" i="9"/>
  <c r="M102" i="9"/>
  <c r="M30" i="9"/>
  <c r="M31" i="9"/>
  <c r="M103" i="9"/>
  <c r="M10" i="9"/>
  <c r="M104" i="9"/>
  <c r="M32" i="9"/>
  <c r="M51" i="9"/>
  <c r="M4" i="9"/>
  <c r="M33" i="9"/>
  <c r="M105" i="9"/>
  <c r="M11" i="9"/>
  <c r="M106" i="9"/>
  <c r="M52" i="9"/>
  <c r="M53" i="9"/>
  <c r="M34" i="9"/>
  <c r="M54" i="9"/>
  <c r="M107" i="9"/>
  <c r="M12" i="9"/>
  <c r="M55" i="9"/>
  <c r="M108" i="9"/>
  <c r="M109" i="9"/>
  <c r="M13" i="9"/>
  <c r="M110" i="9"/>
  <c r="M111" i="9"/>
  <c r="M35" i="9"/>
  <c r="M80" i="9"/>
  <c r="M112" i="9"/>
  <c r="M14" i="9"/>
  <c r="M81" i="9"/>
  <c r="M56" i="9"/>
  <c r="M36" i="9"/>
  <c r="M15" i="9"/>
  <c r="M37" i="9"/>
  <c r="M57" i="9"/>
  <c r="M82" i="9"/>
  <c r="M83" i="9"/>
  <c r="M113" i="9"/>
  <c r="M16" i="9"/>
  <c r="M5" i="9"/>
  <c r="M114" i="9"/>
  <c r="M58" i="9"/>
  <c r="M17" i="9"/>
  <c r="M84" i="9"/>
  <c r="M115" i="9"/>
  <c r="M85" i="9"/>
  <c r="M59" i="9"/>
  <c r="M116" i="9"/>
  <c r="M18" i="9"/>
  <c r="M117" i="9"/>
  <c r="M86" i="9"/>
  <c r="M38" i="9"/>
  <c r="M39" i="9"/>
  <c r="M87" i="9"/>
  <c r="M19" i="9"/>
  <c r="M60" i="9"/>
  <c r="M88" i="9"/>
  <c r="M89" i="9"/>
  <c r="M20" i="9"/>
  <c r="M118" i="9"/>
  <c r="M61" i="9"/>
  <c r="M90" i="9"/>
  <c r="M21" i="9"/>
  <c r="M62" i="9"/>
  <c r="M40" i="9"/>
  <c r="M119" i="9"/>
  <c r="M120" i="9"/>
  <c r="M63" i="9"/>
  <c r="M121" i="9"/>
  <c r="M91" i="9"/>
  <c r="M122" i="9"/>
  <c r="M92" i="9"/>
  <c r="M41" i="9"/>
  <c r="M123" i="9"/>
  <c r="M124" i="9"/>
  <c r="M64" i="9"/>
  <c r="M22" i="9"/>
  <c r="M93" i="9"/>
  <c r="M125" i="9"/>
  <c r="M23" i="9"/>
  <c r="M126" i="9"/>
  <c r="M65" i="9"/>
  <c r="M42" i="9"/>
  <c r="M43" i="9"/>
  <c r="M127" i="9"/>
  <c r="M94" i="9"/>
  <c r="M6" i="9"/>
  <c r="M128" i="9"/>
  <c r="M44" i="9"/>
  <c r="M45" i="9"/>
  <c r="M66" i="9"/>
  <c r="M95" i="9"/>
  <c r="M129" i="9"/>
  <c r="M24" i="9"/>
  <c r="M7" i="9"/>
  <c r="M67" i="9"/>
  <c r="M68" i="9"/>
  <c r="M25" i="9"/>
  <c r="M26" i="9"/>
  <c r="M130" i="9"/>
  <c r="M96" i="9"/>
  <c r="M69" i="9"/>
  <c r="M97" i="9"/>
  <c r="M70" i="9"/>
  <c r="M71" i="9"/>
  <c r="M72" i="9"/>
  <c r="M131" i="9"/>
  <c r="M98" i="9"/>
  <c r="M27" i="9"/>
  <c r="M132" i="9"/>
  <c r="M133" i="9"/>
  <c r="M28" i="9"/>
  <c r="M134" i="9"/>
  <c r="M73" i="9"/>
  <c r="M135" i="9"/>
  <c r="M74" i="9"/>
  <c r="M136" i="9"/>
  <c r="M99" i="9"/>
  <c r="D13" i="9"/>
  <c r="E13" i="9"/>
  <c r="F13" i="9"/>
  <c r="C13" i="9"/>
  <c r="D3" i="9"/>
  <c r="E3" i="9"/>
  <c r="F3" i="9"/>
  <c r="D4" i="9"/>
  <c r="E4" i="9"/>
  <c r="F4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C10" i="9"/>
  <c r="C9" i="9"/>
  <c r="C8" i="9"/>
  <c r="C7" i="9"/>
  <c r="C6" i="9"/>
  <c r="G6" i="9" s="1"/>
  <c r="C5" i="9"/>
  <c r="C4" i="9"/>
  <c r="C3" i="9"/>
  <c r="G9" i="9" l="1"/>
  <c r="G5" i="9"/>
  <c r="G7" i="9"/>
  <c r="G8" i="9"/>
  <c r="G10" i="9"/>
  <c r="G3" i="9"/>
  <c r="G13" i="9"/>
  <c r="G4" i="9"/>
  <c r="D12" i="9"/>
  <c r="C12" i="9"/>
  <c r="F12" i="9"/>
  <c r="E12" i="9"/>
  <c r="G12" i="9" l="1"/>
</calcChain>
</file>

<file path=xl/sharedStrings.xml><?xml version="1.0" encoding="utf-8"?>
<sst xmlns="http://schemas.openxmlformats.org/spreadsheetml/2006/main" count="1011" uniqueCount="255">
  <si>
    <t>Hutchinson</t>
  </si>
  <si>
    <t>Randall</t>
  </si>
  <si>
    <t>Witchita</t>
  </si>
  <si>
    <t>Taylor</t>
  </si>
  <si>
    <t>Brown</t>
  </si>
  <si>
    <t>Guadalupe</t>
  </si>
  <si>
    <t>Comal</t>
  </si>
  <si>
    <t>Hays</t>
  </si>
  <si>
    <t>Travis</t>
  </si>
  <si>
    <t>Williamson</t>
  </si>
  <si>
    <t>Burnet</t>
  </si>
  <si>
    <t>Bell</t>
  </si>
  <si>
    <t>Lampasas</t>
  </si>
  <si>
    <t>McLennan</t>
  </si>
  <si>
    <t>Hill</t>
  </si>
  <si>
    <t>Hood</t>
  </si>
  <si>
    <t>Johnson</t>
  </si>
  <si>
    <t>Parker</t>
  </si>
  <si>
    <t>Tarrant</t>
  </si>
  <si>
    <t>Wise</t>
  </si>
  <si>
    <t>Denton</t>
  </si>
  <si>
    <t>Cooke</t>
  </si>
  <si>
    <t>Grayson</t>
  </si>
  <si>
    <t>Collin</t>
  </si>
  <si>
    <t>Rockwall</t>
  </si>
  <si>
    <t>Hunt</t>
  </si>
  <si>
    <t>Fannin</t>
  </si>
  <si>
    <t>Lamar</t>
  </si>
  <si>
    <t>Hopkins</t>
  </si>
  <si>
    <t>Bowie</t>
  </si>
  <si>
    <t>Cass</t>
  </si>
  <si>
    <t>Harrison</t>
  </si>
  <si>
    <t>Upshur</t>
  </si>
  <si>
    <t>Wood</t>
  </si>
  <si>
    <t>Gregg</t>
  </si>
  <si>
    <t>Kaufam</t>
  </si>
  <si>
    <t>Van Zandt</t>
  </si>
  <si>
    <t>Smith</t>
  </si>
  <si>
    <t>Henderson</t>
  </si>
  <si>
    <t>Navarro</t>
  </si>
  <si>
    <t>San Jacinto</t>
  </si>
  <si>
    <t>Montgomery</t>
  </si>
  <si>
    <t>Hardin</t>
  </si>
  <si>
    <t>Orange</t>
  </si>
  <si>
    <t>Chambers</t>
  </si>
  <si>
    <t>Galveston</t>
  </si>
  <si>
    <t>Benton</t>
  </si>
  <si>
    <t>Washington</t>
  </si>
  <si>
    <t>Crawford</t>
  </si>
  <si>
    <t>Sebastian</t>
  </si>
  <si>
    <t>Polk</t>
  </si>
  <si>
    <t>Hot Springs</t>
  </si>
  <si>
    <t>Garland</t>
  </si>
  <si>
    <t>Boone</t>
  </si>
  <si>
    <t>Pope</t>
  </si>
  <si>
    <t>Conway</t>
  </si>
  <si>
    <t>Faulkner</t>
  </si>
  <si>
    <t>White</t>
  </si>
  <si>
    <t>Lonoke</t>
  </si>
  <si>
    <t>Texas</t>
  </si>
  <si>
    <t>Arkansas</t>
  </si>
  <si>
    <t>Oklahoma</t>
  </si>
  <si>
    <t>Louisiana</t>
  </si>
  <si>
    <t>Bossier</t>
  </si>
  <si>
    <t>Rapides</t>
  </si>
  <si>
    <t>Vernon</t>
  </si>
  <si>
    <t>Calcasieu</t>
  </si>
  <si>
    <t>St. Mary</t>
  </si>
  <si>
    <t>Terrebonne</t>
  </si>
  <si>
    <t>St. Bernard</t>
  </si>
  <si>
    <t>St. Tammany</t>
  </si>
  <si>
    <t>Tangipahoa</t>
  </si>
  <si>
    <t>Livingston</t>
  </si>
  <si>
    <t>Bryan</t>
  </si>
  <si>
    <t>Carter</t>
  </si>
  <si>
    <t>Pontotoc</t>
  </si>
  <si>
    <t>Pottawatomie</t>
  </si>
  <si>
    <t>Pittsburg</t>
  </si>
  <si>
    <t>Okmulgee</t>
  </si>
  <si>
    <t>Creek</t>
  </si>
  <si>
    <t>Muskogee</t>
  </si>
  <si>
    <t>Sequoyah</t>
  </si>
  <si>
    <t>Cherokee</t>
  </si>
  <si>
    <t>Wagoner</t>
  </si>
  <si>
    <t>Mayes</t>
  </si>
  <si>
    <t>Delaware</t>
  </si>
  <si>
    <t>Rogers</t>
  </si>
  <si>
    <t>Osage</t>
  </si>
  <si>
    <t>El Paso</t>
  </si>
  <si>
    <t>Ector</t>
  </si>
  <si>
    <t>Midland</t>
  </si>
  <si>
    <t>Hale</t>
  </si>
  <si>
    <t>Lubbock</t>
  </si>
  <si>
    <t>Wichita</t>
  </si>
  <si>
    <t>Tom Green</t>
  </si>
  <si>
    <t>Val Verde</t>
  </si>
  <si>
    <t>Kerr</t>
  </si>
  <si>
    <t>Kendall</t>
  </si>
  <si>
    <t>Medina</t>
  </si>
  <si>
    <t>Bexar</t>
  </si>
  <si>
    <t>Nueces</t>
  </si>
  <si>
    <t>San Patricio</t>
  </si>
  <si>
    <t>Aransas</t>
  </si>
  <si>
    <t>Harris</t>
  </si>
  <si>
    <t>Montomery</t>
  </si>
  <si>
    <t>Shelby</t>
  </si>
  <si>
    <t>Eastland</t>
  </si>
  <si>
    <t>Bastrop</t>
  </si>
  <si>
    <t>Coryell</t>
  </si>
  <si>
    <t>Limestone</t>
  </si>
  <si>
    <t>Ellis</t>
  </si>
  <si>
    <t>Robertson</t>
  </si>
  <si>
    <t>Brazos</t>
  </si>
  <si>
    <t>Sevier</t>
  </si>
  <si>
    <t>Clark</t>
  </si>
  <si>
    <t>Jefferson</t>
  </si>
  <si>
    <t>Madison</t>
  </si>
  <si>
    <t>Carroll</t>
  </si>
  <si>
    <t>Sharp</t>
  </si>
  <si>
    <t>Independence</t>
  </si>
  <si>
    <t>Randolph</t>
  </si>
  <si>
    <t>Greene</t>
  </si>
  <si>
    <t>Caddo</t>
  </si>
  <si>
    <t>Natchitoches</t>
  </si>
  <si>
    <t>Beauregard</t>
  </si>
  <si>
    <t>St. Charles</t>
  </si>
  <si>
    <t>Plaquemines</t>
  </si>
  <si>
    <t>Jackson</t>
  </si>
  <si>
    <t>Comanche</t>
  </si>
  <si>
    <t>Grady</t>
  </si>
  <si>
    <t>Canadian</t>
  </si>
  <si>
    <t>Cleveland</t>
  </si>
  <si>
    <t>McClain</t>
  </si>
  <si>
    <t>McCurtain</t>
  </si>
  <si>
    <t>Le Flore</t>
  </si>
  <si>
    <t>Garfield</t>
  </si>
  <si>
    <t>Kay</t>
  </si>
  <si>
    <t>Payne</t>
  </si>
  <si>
    <t>Tulsa</t>
  </si>
  <si>
    <t>Ottawa</t>
  </si>
  <si>
    <t>Marshall</t>
  </si>
  <si>
    <t>Stephens</t>
  </si>
  <si>
    <t>Logan</t>
  </si>
  <si>
    <t>Seminole</t>
  </si>
  <si>
    <t>St. Landry</t>
  </si>
  <si>
    <t>Lafayette</t>
  </si>
  <si>
    <t>Iberia</t>
  </si>
  <si>
    <t>East Baton Rouge</t>
  </si>
  <si>
    <t>Orleans</t>
  </si>
  <si>
    <t>Miller</t>
  </si>
  <si>
    <t>Union</t>
  </si>
  <si>
    <t>Saline</t>
  </si>
  <si>
    <t>Pulaski</t>
  </si>
  <si>
    <t>Craighead</t>
  </si>
  <si>
    <t>Potter</t>
  </si>
  <si>
    <t>Neuces</t>
  </si>
  <si>
    <t>Atascosa</t>
  </si>
  <si>
    <t>Wilson</t>
  </si>
  <si>
    <t>Caldwell</t>
  </si>
  <si>
    <t>Dallas</t>
  </si>
  <si>
    <t>Austin</t>
  </si>
  <si>
    <t>Brazoria</t>
  </si>
  <si>
    <t>Fort Bend</t>
  </si>
  <si>
    <t>Waller</t>
  </si>
  <si>
    <t>Walker</t>
  </si>
  <si>
    <t>Liberty</t>
  </si>
  <si>
    <t>Moore</t>
  </si>
  <si>
    <t>Howard</t>
  </si>
  <si>
    <t>Hidalgo</t>
  </si>
  <si>
    <t>Wilbarger</t>
  </si>
  <si>
    <t>Erath</t>
  </si>
  <si>
    <t>Kaufman</t>
  </si>
  <si>
    <t>Titus</t>
  </si>
  <si>
    <t>Nacogdoches</t>
  </si>
  <si>
    <t>Angelina</t>
  </si>
  <si>
    <t>Kleberg</t>
  </si>
  <si>
    <t>Calhoun</t>
  </si>
  <si>
    <t>Victoria</t>
  </si>
  <si>
    <t>Matagorda</t>
  </si>
  <si>
    <t>Custer</t>
  </si>
  <si>
    <t>Crittenden</t>
  </si>
  <si>
    <t>Scott</t>
  </si>
  <si>
    <t>Lincoln</t>
  </si>
  <si>
    <t>Vermilion</t>
  </si>
  <si>
    <t>Ascension</t>
  </si>
  <si>
    <t>Gray</t>
  </si>
  <si>
    <t>Maverick</t>
  </si>
  <si>
    <t>Montague</t>
  </si>
  <si>
    <t>Palo Pinto</t>
  </si>
  <si>
    <t>Adair</t>
  </si>
  <si>
    <t>Franklin</t>
  </si>
  <si>
    <t>Sabine</t>
  </si>
  <si>
    <t>Allen</t>
  </si>
  <si>
    <t>Avoyelles</t>
  </si>
  <si>
    <t>Lafourche</t>
  </si>
  <si>
    <t>Bee</t>
  </si>
  <si>
    <t>Milam</t>
  </si>
  <si>
    <t>Falls</t>
  </si>
  <si>
    <t>Grimes</t>
  </si>
  <si>
    <t>Colorado</t>
  </si>
  <si>
    <t>Wharton</t>
  </si>
  <si>
    <t>Newton</t>
  </si>
  <si>
    <t>Jasper</t>
  </si>
  <si>
    <t>Houston</t>
  </si>
  <si>
    <t>Freestone</t>
  </si>
  <si>
    <t>Anderson</t>
  </si>
  <si>
    <t>Rusk</t>
  </si>
  <si>
    <t>Panola</t>
  </si>
  <si>
    <t>Morris</t>
  </si>
  <si>
    <t>Choctaw</t>
  </si>
  <si>
    <t>Beckham</t>
  </si>
  <si>
    <t>Mississippi</t>
  </si>
  <si>
    <t>St. Francis</t>
  </si>
  <si>
    <t>Lee</t>
  </si>
  <si>
    <t>Phillips</t>
  </si>
  <si>
    <t>Desha</t>
  </si>
  <si>
    <t>Drew</t>
  </si>
  <si>
    <t>Chicot</t>
  </si>
  <si>
    <t>Ashley</t>
  </si>
  <si>
    <t>Columbia</t>
  </si>
  <si>
    <t>Hempstead</t>
  </si>
  <si>
    <t>Quachita</t>
  </si>
  <si>
    <t>St. John the Baptist</t>
  </si>
  <si>
    <t>Gillespie</t>
  </si>
  <si>
    <t>Baxter</t>
  </si>
  <si>
    <t>Cleburne</t>
  </si>
  <si>
    <t>Acadia</t>
  </si>
  <si>
    <t>Reeves</t>
  </si>
  <si>
    <t>Pecos</t>
  </si>
  <si>
    <t>Deaf Smith</t>
  </si>
  <si>
    <t>Hockley</t>
  </si>
  <si>
    <t>Andrews</t>
  </si>
  <si>
    <t>Frio</t>
  </si>
  <si>
    <t>Uvalde</t>
  </si>
  <si>
    <t>Webb</t>
  </si>
  <si>
    <t>Zapata</t>
  </si>
  <si>
    <t>Starr</t>
  </si>
  <si>
    <t>Cameron</t>
  </si>
  <si>
    <t>Willacy</t>
  </si>
  <si>
    <t>Jim Wells</t>
  </si>
  <si>
    <t>Bradley</t>
  </si>
  <si>
    <t>Yell</t>
  </si>
  <si>
    <t>Black</t>
  </si>
  <si>
    <t>Hispanic</t>
  </si>
  <si>
    <t>Native</t>
  </si>
  <si>
    <t>Asian</t>
  </si>
  <si>
    <t>Hawaiian</t>
  </si>
  <si>
    <t>Other</t>
  </si>
  <si>
    <t>Mixed</t>
  </si>
  <si>
    <t>Not black</t>
  </si>
  <si>
    <t>Ethnicity</t>
  </si>
  <si>
    <t>Total Counties</t>
  </si>
  <si>
    <t>Unique Counties</t>
  </si>
  <si>
    <t xml:space="preserve"> State</t>
  </si>
  <si>
    <t>% of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</si>
</sst>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0" fontId="2" fillId="0" borderId="0" xfId="0" applyNumberFormat="1" applyFont="1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10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D82-8660-4B08-B52D-3B0A7898DD15}">
  <sheetPr codeName="Sheet1"/>
  <dimension ref="A1:D48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  <col min="2" max="2" width="13.7109375" bestFit="1" customWidth="1"/>
    <col min="3" max="3" width="11.5703125" bestFit="1" customWidth="1"/>
    <col min="4" max="4" width="12.28515625" bestFit="1" customWidth="1"/>
  </cols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11</v>
      </c>
      <c r="B2" t="s">
        <v>73</v>
      </c>
      <c r="C2" t="s">
        <v>46</v>
      </c>
      <c r="D2" t="s">
        <v>63</v>
      </c>
    </row>
    <row r="3" spans="1:4" x14ac:dyDescent="0.25">
      <c r="A3" t="s">
        <v>29</v>
      </c>
      <c r="B3" t="s">
        <v>74</v>
      </c>
      <c r="C3" t="s">
        <v>53</v>
      </c>
      <c r="D3" t="s">
        <v>66</v>
      </c>
    </row>
    <row r="4" spans="1:4" x14ac:dyDescent="0.25">
      <c r="A4" t="s">
        <v>4</v>
      </c>
      <c r="B4" t="s">
        <v>82</v>
      </c>
      <c r="C4" t="s">
        <v>55</v>
      </c>
      <c r="D4" t="s">
        <v>72</v>
      </c>
    </row>
    <row r="5" spans="1:4" x14ac:dyDescent="0.25">
      <c r="A5" t="s">
        <v>10</v>
      </c>
      <c r="B5" t="s">
        <v>79</v>
      </c>
      <c r="C5" t="s">
        <v>48</v>
      </c>
      <c r="D5" t="s">
        <v>64</v>
      </c>
    </row>
    <row r="6" spans="1:4" x14ac:dyDescent="0.25">
      <c r="A6" t="s">
        <v>30</v>
      </c>
      <c r="B6" t="s">
        <v>85</v>
      </c>
      <c r="C6" t="s">
        <v>56</v>
      </c>
      <c r="D6" t="s">
        <v>69</v>
      </c>
    </row>
    <row r="7" spans="1:4" x14ac:dyDescent="0.25">
      <c r="A7" t="s">
        <v>44</v>
      </c>
      <c r="B7" t="s">
        <v>84</v>
      </c>
      <c r="C7" t="s">
        <v>52</v>
      </c>
      <c r="D7" t="s">
        <v>67</v>
      </c>
    </row>
    <row r="8" spans="1:4" x14ac:dyDescent="0.25">
      <c r="A8" t="s">
        <v>23</v>
      </c>
      <c r="B8" t="s">
        <v>80</v>
      </c>
      <c r="C8" t="s">
        <v>51</v>
      </c>
      <c r="D8" t="s">
        <v>70</v>
      </c>
    </row>
    <row r="9" spans="1:4" x14ac:dyDescent="0.25">
      <c r="A9" t="s">
        <v>6</v>
      </c>
      <c r="B9" t="s">
        <v>78</v>
      </c>
      <c r="C9" t="s">
        <v>16</v>
      </c>
      <c r="D9" t="s">
        <v>71</v>
      </c>
    </row>
    <row r="10" spans="1:4" x14ac:dyDescent="0.25">
      <c r="A10" t="s">
        <v>21</v>
      </c>
      <c r="B10" t="s">
        <v>87</v>
      </c>
      <c r="C10" t="s">
        <v>58</v>
      </c>
      <c r="D10" t="s">
        <v>68</v>
      </c>
    </row>
    <row r="11" spans="1:4" x14ac:dyDescent="0.25">
      <c r="A11" t="s">
        <v>108</v>
      </c>
      <c r="B11" t="s">
        <v>77</v>
      </c>
      <c r="C11" t="s">
        <v>50</v>
      </c>
      <c r="D11" t="s">
        <v>65</v>
      </c>
    </row>
    <row r="12" spans="1:4" x14ac:dyDescent="0.25">
      <c r="A12" t="s">
        <v>20</v>
      </c>
      <c r="B12" t="s">
        <v>75</v>
      </c>
      <c r="C12" t="s">
        <v>54</v>
      </c>
    </row>
    <row r="13" spans="1:4" x14ac:dyDescent="0.25">
      <c r="A13" t="s">
        <v>26</v>
      </c>
      <c r="B13" t="s">
        <v>76</v>
      </c>
      <c r="C13" t="s">
        <v>49</v>
      </c>
    </row>
    <row r="14" spans="1:4" x14ac:dyDescent="0.25">
      <c r="A14" t="s">
        <v>45</v>
      </c>
      <c r="B14" t="s">
        <v>86</v>
      </c>
      <c r="C14" t="s">
        <v>47</v>
      </c>
    </row>
    <row r="15" spans="1:4" x14ac:dyDescent="0.25">
      <c r="A15" t="s">
        <v>22</v>
      </c>
      <c r="B15" t="s">
        <v>81</v>
      </c>
      <c r="C15" t="s">
        <v>57</v>
      </c>
    </row>
    <row r="16" spans="1:4" x14ac:dyDescent="0.25">
      <c r="A16" t="s">
        <v>34</v>
      </c>
      <c r="B16" t="s">
        <v>83</v>
      </c>
    </row>
    <row r="17" spans="1:2" x14ac:dyDescent="0.25">
      <c r="A17" t="s">
        <v>5</v>
      </c>
      <c r="B17" t="s">
        <v>47</v>
      </c>
    </row>
    <row r="18" spans="1:2" x14ac:dyDescent="0.25">
      <c r="A18" t="s">
        <v>42</v>
      </c>
    </row>
    <row r="19" spans="1:2" x14ac:dyDescent="0.25">
      <c r="A19" t="s">
        <v>31</v>
      </c>
    </row>
    <row r="20" spans="1:2" x14ac:dyDescent="0.25">
      <c r="A20" t="s">
        <v>7</v>
      </c>
    </row>
    <row r="21" spans="1:2" x14ac:dyDescent="0.25">
      <c r="A21" t="s">
        <v>38</v>
      </c>
    </row>
    <row r="22" spans="1:2" x14ac:dyDescent="0.25">
      <c r="A22" t="s">
        <v>14</v>
      </c>
    </row>
    <row r="23" spans="1:2" x14ac:dyDescent="0.25">
      <c r="A23" t="s">
        <v>15</v>
      </c>
    </row>
    <row r="24" spans="1:2" x14ac:dyDescent="0.25">
      <c r="A24" t="s">
        <v>28</v>
      </c>
    </row>
    <row r="25" spans="1:2" x14ac:dyDescent="0.25">
      <c r="A25" t="s">
        <v>25</v>
      </c>
    </row>
    <row r="26" spans="1:2" x14ac:dyDescent="0.25">
      <c r="A26" t="s">
        <v>0</v>
      </c>
    </row>
    <row r="27" spans="1:2" x14ac:dyDescent="0.25">
      <c r="A27" t="s">
        <v>16</v>
      </c>
    </row>
    <row r="28" spans="1:2" x14ac:dyDescent="0.25">
      <c r="A28" t="s">
        <v>35</v>
      </c>
    </row>
    <row r="29" spans="1:2" x14ac:dyDescent="0.25">
      <c r="A29" t="s">
        <v>27</v>
      </c>
    </row>
    <row r="30" spans="1:2" x14ac:dyDescent="0.25">
      <c r="A30" t="s">
        <v>12</v>
      </c>
    </row>
    <row r="31" spans="1:2" x14ac:dyDescent="0.25">
      <c r="A31" t="s">
        <v>13</v>
      </c>
    </row>
    <row r="32" spans="1:2" x14ac:dyDescent="0.25">
      <c r="A32" t="s">
        <v>41</v>
      </c>
    </row>
    <row r="33" spans="1:1" x14ac:dyDescent="0.25">
      <c r="A33" t="s">
        <v>39</v>
      </c>
    </row>
    <row r="34" spans="1:1" x14ac:dyDescent="0.25">
      <c r="A34" t="s">
        <v>43</v>
      </c>
    </row>
    <row r="35" spans="1:1" x14ac:dyDescent="0.25">
      <c r="A35" t="s">
        <v>17</v>
      </c>
    </row>
    <row r="36" spans="1:1" x14ac:dyDescent="0.25">
      <c r="A36" t="s">
        <v>1</v>
      </c>
    </row>
    <row r="37" spans="1:1" x14ac:dyDescent="0.25">
      <c r="A37" t="s">
        <v>24</v>
      </c>
    </row>
    <row r="38" spans="1:1" x14ac:dyDescent="0.25">
      <c r="A38" t="s">
        <v>40</v>
      </c>
    </row>
    <row r="39" spans="1:1" x14ac:dyDescent="0.25">
      <c r="A39" t="s">
        <v>37</v>
      </c>
    </row>
    <row r="40" spans="1:1" x14ac:dyDescent="0.25">
      <c r="A40" t="s">
        <v>18</v>
      </c>
    </row>
    <row r="41" spans="1:1" x14ac:dyDescent="0.25">
      <c r="A41" t="s">
        <v>3</v>
      </c>
    </row>
    <row r="42" spans="1:1" x14ac:dyDescent="0.25">
      <c r="A42" t="s">
        <v>8</v>
      </c>
    </row>
    <row r="43" spans="1:1" x14ac:dyDescent="0.25">
      <c r="A43" t="s">
        <v>32</v>
      </c>
    </row>
    <row r="44" spans="1:1" x14ac:dyDescent="0.25">
      <c r="A44" t="s">
        <v>36</v>
      </c>
    </row>
    <row r="45" spans="1:1" x14ac:dyDescent="0.25">
      <c r="A45" t="s">
        <v>9</v>
      </c>
    </row>
    <row r="46" spans="1:1" x14ac:dyDescent="0.25">
      <c r="A46" t="s">
        <v>19</v>
      </c>
    </row>
    <row r="47" spans="1:1" x14ac:dyDescent="0.25">
      <c r="A47" t="s">
        <v>2</v>
      </c>
    </row>
    <row r="48" spans="1:1" x14ac:dyDescent="0.25">
      <c r="A48" t="s">
        <v>33</v>
      </c>
    </row>
  </sheetData>
  <sortState xmlns:xlrd2="http://schemas.microsoft.com/office/spreadsheetml/2017/richdata2" ref="B2:B51">
    <sortCondition ref="B1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8E8A-83E3-4D2D-9ED1-2E76526D4316}">
  <sheetPr codeName="Sheet2"/>
  <dimension ref="A1:D50"/>
  <sheetViews>
    <sheetView workbookViewId="0">
      <selection activeCell="D11" sqref="A1:D1048576"/>
    </sheetView>
  </sheetViews>
  <sheetFormatPr defaultRowHeight="15" x14ac:dyDescent="0.25"/>
  <cols>
    <col min="1" max="1" width="12.42578125" bestFit="1" customWidth="1"/>
    <col min="2" max="2" width="13.7109375" bestFit="1" customWidth="1"/>
    <col min="3" max="3" width="11.5703125" bestFit="1" customWidth="1"/>
    <col min="4" max="4" width="12.28515625" bestFit="1" customWidth="1"/>
  </cols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102</v>
      </c>
      <c r="B2" t="s">
        <v>130</v>
      </c>
      <c r="C2" t="s">
        <v>46</v>
      </c>
      <c r="D2" t="s">
        <v>124</v>
      </c>
    </row>
    <row r="3" spans="1:4" x14ac:dyDescent="0.25">
      <c r="A3" t="s">
        <v>107</v>
      </c>
      <c r="B3" t="s">
        <v>74</v>
      </c>
      <c r="C3" t="s">
        <v>53</v>
      </c>
      <c r="D3" t="s">
        <v>63</v>
      </c>
    </row>
    <row r="4" spans="1:4" x14ac:dyDescent="0.25">
      <c r="A4" t="s">
        <v>11</v>
      </c>
      <c r="B4" t="s">
        <v>131</v>
      </c>
      <c r="C4" t="s">
        <v>117</v>
      </c>
      <c r="D4" t="s">
        <v>122</v>
      </c>
    </row>
    <row r="5" spans="1:4" x14ac:dyDescent="0.25">
      <c r="A5" t="s">
        <v>99</v>
      </c>
      <c r="B5" t="s">
        <v>128</v>
      </c>
      <c r="C5" t="s">
        <v>114</v>
      </c>
      <c r="D5" t="s">
        <v>66</v>
      </c>
    </row>
    <row r="6" spans="1:4" x14ac:dyDescent="0.25">
      <c r="A6" t="s">
        <v>29</v>
      </c>
      <c r="B6" t="s">
        <v>79</v>
      </c>
      <c r="C6" t="s">
        <v>52</v>
      </c>
      <c r="D6" t="s">
        <v>123</v>
      </c>
    </row>
    <row r="7" spans="1:4" x14ac:dyDescent="0.25">
      <c r="A7" t="s">
        <v>112</v>
      </c>
      <c r="B7" t="s">
        <v>85</v>
      </c>
      <c r="C7" t="s">
        <v>121</v>
      </c>
      <c r="D7" t="s">
        <v>126</v>
      </c>
    </row>
    <row r="8" spans="1:4" x14ac:dyDescent="0.25">
      <c r="A8" t="s">
        <v>4</v>
      </c>
      <c r="B8" t="s">
        <v>135</v>
      </c>
      <c r="C8" t="s">
        <v>119</v>
      </c>
      <c r="D8" t="s">
        <v>125</v>
      </c>
    </row>
    <row r="9" spans="1:4" x14ac:dyDescent="0.25">
      <c r="A9" t="s">
        <v>23</v>
      </c>
      <c r="B9" t="s">
        <v>129</v>
      </c>
      <c r="C9" t="s">
        <v>115</v>
      </c>
      <c r="D9" t="s">
        <v>70</v>
      </c>
    </row>
    <row r="10" spans="1:4" x14ac:dyDescent="0.25">
      <c r="A10" t="s">
        <v>6</v>
      </c>
      <c r="B10" t="s">
        <v>127</v>
      </c>
      <c r="C10" t="s">
        <v>16</v>
      </c>
      <c r="D10" t="s">
        <v>68</v>
      </c>
    </row>
    <row r="11" spans="1:4" x14ac:dyDescent="0.25">
      <c r="A11" t="s">
        <v>108</v>
      </c>
      <c r="B11" t="s">
        <v>136</v>
      </c>
      <c r="C11" t="s">
        <v>58</v>
      </c>
      <c r="D11" t="s">
        <v>65</v>
      </c>
    </row>
    <row r="12" spans="1:4" x14ac:dyDescent="0.25">
      <c r="A12" t="s">
        <v>20</v>
      </c>
      <c r="B12" t="s">
        <v>134</v>
      </c>
      <c r="C12" t="s">
        <v>116</v>
      </c>
    </row>
    <row r="13" spans="1:4" x14ac:dyDescent="0.25">
      <c r="A13" t="s">
        <v>106</v>
      </c>
      <c r="B13" t="s">
        <v>84</v>
      </c>
      <c r="C13" t="s">
        <v>120</v>
      </c>
    </row>
    <row r="14" spans="1:4" x14ac:dyDescent="0.25">
      <c r="A14" t="s">
        <v>89</v>
      </c>
      <c r="B14" t="s">
        <v>132</v>
      </c>
      <c r="C14" t="s">
        <v>49</v>
      </c>
    </row>
    <row r="15" spans="1:4" x14ac:dyDescent="0.25">
      <c r="A15" t="s">
        <v>88</v>
      </c>
      <c r="B15" t="s">
        <v>133</v>
      </c>
      <c r="C15" t="s">
        <v>113</v>
      </c>
    </row>
    <row r="16" spans="1:4" x14ac:dyDescent="0.25">
      <c r="A16" t="s">
        <v>110</v>
      </c>
      <c r="B16" t="s">
        <v>61</v>
      </c>
      <c r="C16" t="s">
        <v>118</v>
      </c>
    </row>
    <row r="17" spans="1:3" x14ac:dyDescent="0.25">
      <c r="A17" t="s">
        <v>26</v>
      </c>
      <c r="B17" t="s">
        <v>139</v>
      </c>
      <c r="C17" t="s">
        <v>47</v>
      </c>
    </row>
    <row r="18" spans="1:3" x14ac:dyDescent="0.25">
      <c r="A18" t="s">
        <v>45</v>
      </c>
      <c r="B18" t="s">
        <v>137</v>
      </c>
    </row>
    <row r="19" spans="1:3" x14ac:dyDescent="0.25">
      <c r="A19" t="s">
        <v>5</v>
      </c>
      <c r="B19" t="s">
        <v>77</v>
      </c>
    </row>
    <row r="20" spans="1:3" x14ac:dyDescent="0.25">
      <c r="A20" t="s">
        <v>91</v>
      </c>
      <c r="B20" t="s">
        <v>138</v>
      </c>
    </row>
    <row r="21" spans="1:3" x14ac:dyDescent="0.25">
      <c r="A21" t="s">
        <v>42</v>
      </c>
    </row>
    <row r="22" spans="1:3" x14ac:dyDescent="0.25">
      <c r="A22" t="s">
        <v>103</v>
      </c>
    </row>
    <row r="23" spans="1:3" x14ac:dyDescent="0.25">
      <c r="A23" t="s">
        <v>7</v>
      </c>
    </row>
    <row r="24" spans="1:3" x14ac:dyDescent="0.25">
      <c r="A24" t="s">
        <v>15</v>
      </c>
    </row>
    <row r="25" spans="1:3" x14ac:dyDescent="0.25">
      <c r="A25" t="s">
        <v>25</v>
      </c>
    </row>
    <row r="26" spans="1:3" x14ac:dyDescent="0.25">
      <c r="A26" t="s">
        <v>16</v>
      </c>
    </row>
    <row r="27" spans="1:3" x14ac:dyDescent="0.25">
      <c r="A27" t="s">
        <v>97</v>
      </c>
    </row>
    <row r="28" spans="1:3" x14ac:dyDescent="0.25">
      <c r="A28" t="s">
        <v>96</v>
      </c>
    </row>
    <row r="29" spans="1:3" x14ac:dyDescent="0.25">
      <c r="A29" t="s">
        <v>12</v>
      </c>
    </row>
    <row r="30" spans="1:3" x14ac:dyDescent="0.25">
      <c r="A30" t="s">
        <v>109</v>
      </c>
    </row>
    <row r="31" spans="1:3" x14ac:dyDescent="0.25">
      <c r="A31" t="s">
        <v>92</v>
      </c>
    </row>
    <row r="32" spans="1:3" x14ac:dyDescent="0.25">
      <c r="A32" t="s">
        <v>13</v>
      </c>
    </row>
    <row r="33" spans="1:1" x14ac:dyDescent="0.25">
      <c r="A33" t="s">
        <v>98</v>
      </c>
    </row>
    <row r="34" spans="1:1" x14ac:dyDescent="0.25">
      <c r="A34" t="s">
        <v>90</v>
      </c>
    </row>
    <row r="35" spans="1:1" x14ac:dyDescent="0.25">
      <c r="A35" t="s">
        <v>104</v>
      </c>
    </row>
    <row r="36" spans="1:1" x14ac:dyDescent="0.25">
      <c r="A36" t="s">
        <v>39</v>
      </c>
    </row>
    <row r="37" spans="1:1" x14ac:dyDescent="0.25">
      <c r="A37" t="s">
        <v>100</v>
      </c>
    </row>
    <row r="38" spans="1:1" x14ac:dyDescent="0.25">
      <c r="A38" t="s">
        <v>17</v>
      </c>
    </row>
    <row r="39" spans="1:1" x14ac:dyDescent="0.25">
      <c r="A39" t="s">
        <v>111</v>
      </c>
    </row>
    <row r="40" spans="1:1" x14ac:dyDescent="0.25">
      <c r="A40" t="s">
        <v>24</v>
      </c>
    </row>
    <row r="41" spans="1:1" x14ac:dyDescent="0.25">
      <c r="A41" t="s">
        <v>40</v>
      </c>
    </row>
    <row r="42" spans="1:1" x14ac:dyDescent="0.25">
      <c r="A42" t="s">
        <v>101</v>
      </c>
    </row>
    <row r="43" spans="1:1" x14ac:dyDescent="0.25">
      <c r="A43" t="s">
        <v>105</v>
      </c>
    </row>
    <row r="44" spans="1:1" x14ac:dyDescent="0.25">
      <c r="A44" t="s">
        <v>18</v>
      </c>
    </row>
    <row r="45" spans="1:1" x14ac:dyDescent="0.25">
      <c r="A45" t="s">
        <v>3</v>
      </c>
    </row>
    <row r="46" spans="1:1" x14ac:dyDescent="0.25">
      <c r="A46" t="s">
        <v>94</v>
      </c>
    </row>
    <row r="47" spans="1:1" x14ac:dyDescent="0.25">
      <c r="A47" t="s">
        <v>8</v>
      </c>
    </row>
    <row r="48" spans="1:1" x14ac:dyDescent="0.25">
      <c r="A48" t="s">
        <v>95</v>
      </c>
    </row>
    <row r="49" spans="1:1" x14ac:dyDescent="0.25">
      <c r="A49" t="s">
        <v>93</v>
      </c>
    </row>
    <row r="50" spans="1:1" x14ac:dyDescent="0.25">
      <c r="A50" t="s">
        <v>9</v>
      </c>
    </row>
  </sheetData>
  <sortState xmlns:xlrd2="http://schemas.microsoft.com/office/spreadsheetml/2017/richdata2" ref="B2:B55">
    <sortCondition ref="B1:B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B94B-5F54-4C6B-8C72-02BE9A7EE9E4}">
  <sheetPr codeName="Sheet3"/>
  <dimension ref="A1:D50"/>
  <sheetViews>
    <sheetView workbookViewId="0">
      <selection sqref="A1:D1048576"/>
    </sheetView>
  </sheetViews>
  <sheetFormatPr defaultRowHeight="15" x14ac:dyDescent="0.25"/>
  <cols>
    <col min="1" max="1" width="12.42578125" bestFit="1" customWidth="1"/>
    <col min="2" max="2" width="13.7109375" bestFit="1" customWidth="1"/>
    <col min="3" max="3" width="11.5703125" bestFit="1" customWidth="1"/>
    <col min="4" max="4" width="12.28515625" bestFit="1" customWidth="1"/>
  </cols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156</v>
      </c>
      <c r="B2" t="s">
        <v>130</v>
      </c>
      <c r="C2" t="s">
        <v>46</v>
      </c>
      <c r="D2" t="s">
        <v>63</v>
      </c>
    </row>
    <row r="3" spans="1:4" x14ac:dyDescent="0.25">
      <c r="A3" t="s">
        <v>160</v>
      </c>
      <c r="B3" t="s">
        <v>74</v>
      </c>
      <c r="C3" t="s">
        <v>117</v>
      </c>
      <c r="D3" t="s">
        <v>122</v>
      </c>
    </row>
    <row r="4" spans="1:4" x14ac:dyDescent="0.25">
      <c r="A4" t="s">
        <v>107</v>
      </c>
      <c r="B4" t="s">
        <v>82</v>
      </c>
      <c r="C4" t="s">
        <v>114</v>
      </c>
      <c r="D4" t="s">
        <v>66</v>
      </c>
    </row>
    <row r="5" spans="1:4" x14ac:dyDescent="0.25">
      <c r="A5" t="s">
        <v>11</v>
      </c>
      <c r="B5" t="s">
        <v>131</v>
      </c>
      <c r="C5" t="s">
        <v>153</v>
      </c>
      <c r="D5" t="s">
        <v>147</v>
      </c>
    </row>
    <row r="6" spans="1:4" x14ac:dyDescent="0.25">
      <c r="A6" t="s">
        <v>99</v>
      </c>
      <c r="B6" t="s">
        <v>128</v>
      </c>
      <c r="C6" t="s">
        <v>56</v>
      </c>
      <c r="D6" t="s">
        <v>146</v>
      </c>
    </row>
    <row r="7" spans="1:4" x14ac:dyDescent="0.25">
      <c r="A7" t="s">
        <v>29</v>
      </c>
      <c r="B7" t="s">
        <v>142</v>
      </c>
      <c r="C7" t="s">
        <v>52</v>
      </c>
      <c r="D7" t="s">
        <v>115</v>
      </c>
    </row>
    <row r="8" spans="1:4" x14ac:dyDescent="0.25">
      <c r="A8" t="s">
        <v>161</v>
      </c>
      <c r="B8" t="s">
        <v>140</v>
      </c>
      <c r="C8" t="s">
        <v>149</v>
      </c>
      <c r="D8" t="s">
        <v>145</v>
      </c>
    </row>
    <row r="9" spans="1:4" x14ac:dyDescent="0.25">
      <c r="A9" t="s">
        <v>112</v>
      </c>
      <c r="B9" t="s">
        <v>61</v>
      </c>
      <c r="C9" t="s">
        <v>54</v>
      </c>
      <c r="D9" t="s">
        <v>123</v>
      </c>
    </row>
    <row r="10" spans="1:4" x14ac:dyDescent="0.25">
      <c r="A10" t="s">
        <v>158</v>
      </c>
      <c r="B10" t="s">
        <v>137</v>
      </c>
      <c r="C10" t="s">
        <v>152</v>
      </c>
      <c r="D10" t="s">
        <v>148</v>
      </c>
    </row>
    <row r="11" spans="1:4" x14ac:dyDescent="0.25">
      <c r="A11" t="s">
        <v>44</v>
      </c>
      <c r="B11" t="s">
        <v>86</v>
      </c>
      <c r="C11" t="s">
        <v>151</v>
      </c>
      <c r="D11" t="s">
        <v>126</v>
      </c>
    </row>
    <row r="12" spans="1:4" x14ac:dyDescent="0.25">
      <c r="A12" t="s">
        <v>23</v>
      </c>
      <c r="B12" t="s">
        <v>143</v>
      </c>
      <c r="C12" t="s">
        <v>150</v>
      </c>
      <c r="D12" t="s">
        <v>64</v>
      </c>
    </row>
    <row r="13" spans="1:4" x14ac:dyDescent="0.25">
      <c r="A13" t="s">
        <v>6</v>
      </c>
      <c r="B13" t="s">
        <v>141</v>
      </c>
      <c r="C13" t="s">
        <v>47</v>
      </c>
      <c r="D13" t="s">
        <v>69</v>
      </c>
    </row>
    <row r="14" spans="1:4" x14ac:dyDescent="0.25">
      <c r="A14" t="s">
        <v>108</v>
      </c>
      <c r="B14" t="s">
        <v>138</v>
      </c>
      <c r="C14" t="s">
        <v>57</v>
      </c>
      <c r="D14" t="s">
        <v>144</v>
      </c>
    </row>
    <row r="15" spans="1:4" x14ac:dyDescent="0.25">
      <c r="A15" t="s">
        <v>159</v>
      </c>
      <c r="D15" t="s">
        <v>70</v>
      </c>
    </row>
    <row r="16" spans="1:4" x14ac:dyDescent="0.25">
      <c r="A16" t="s">
        <v>20</v>
      </c>
      <c r="D16" t="s">
        <v>65</v>
      </c>
    </row>
    <row r="17" spans="1:1" x14ac:dyDescent="0.25">
      <c r="A17" t="s">
        <v>110</v>
      </c>
    </row>
    <row r="18" spans="1:1" x14ac:dyDescent="0.25">
      <c r="A18" t="s">
        <v>26</v>
      </c>
    </row>
    <row r="19" spans="1:1" x14ac:dyDescent="0.25">
      <c r="A19" t="s">
        <v>162</v>
      </c>
    </row>
    <row r="20" spans="1:1" x14ac:dyDescent="0.25">
      <c r="A20" t="s">
        <v>45</v>
      </c>
    </row>
    <row r="21" spans="1:1" x14ac:dyDescent="0.25">
      <c r="A21" t="s">
        <v>5</v>
      </c>
    </row>
    <row r="22" spans="1:1" x14ac:dyDescent="0.25">
      <c r="A22" t="s">
        <v>31</v>
      </c>
    </row>
    <row r="23" spans="1:1" x14ac:dyDescent="0.25">
      <c r="A23" t="s">
        <v>31</v>
      </c>
    </row>
    <row r="24" spans="1:1" x14ac:dyDescent="0.25">
      <c r="A24" t="s">
        <v>7</v>
      </c>
    </row>
    <row r="25" spans="1:1" x14ac:dyDescent="0.25">
      <c r="A25" t="s">
        <v>127</v>
      </c>
    </row>
    <row r="26" spans="1:1" x14ac:dyDescent="0.25">
      <c r="A26" t="s">
        <v>115</v>
      </c>
    </row>
    <row r="27" spans="1:1" x14ac:dyDescent="0.25">
      <c r="A27" t="s">
        <v>16</v>
      </c>
    </row>
    <row r="28" spans="1:1" x14ac:dyDescent="0.25">
      <c r="A28" t="s">
        <v>97</v>
      </c>
    </row>
    <row r="29" spans="1:1" x14ac:dyDescent="0.25">
      <c r="A29" t="s">
        <v>96</v>
      </c>
    </row>
    <row r="30" spans="1:1" x14ac:dyDescent="0.25">
      <c r="A30" t="s">
        <v>165</v>
      </c>
    </row>
    <row r="31" spans="1:1" x14ac:dyDescent="0.25">
      <c r="A31" t="s">
        <v>92</v>
      </c>
    </row>
    <row r="32" spans="1:1" x14ac:dyDescent="0.25">
      <c r="A32" t="s">
        <v>13</v>
      </c>
    </row>
    <row r="33" spans="1:1" x14ac:dyDescent="0.25">
      <c r="A33" t="s">
        <v>98</v>
      </c>
    </row>
    <row r="34" spans="1:1" x14ac:dyDescent="0.25">
      <c r="A34" t="s">
        <v>90</v>
      </c>
    </row>
    <row r="35" spans="1:1" x14ac:dyDescent="0.25">
      <c r="A35" t="s">
        <v>41</v>
      </c>
    </row>
    <row r="36" spans="1:1" x14ac:dyDescent="0.25">
      <c r="A36" t="s">
        <v>155</v>
      </c>
    </row>
    <row r="37" spans="1:1" x14ac:dyDescent="0.25">
      <c r="A37" t="s">
        <v>17</v>
      </c>
    </row>
    <row r="38" spans="1:1" x14ac:dyDescent="0.25">
      <c r="A38" t="s">
        <v>154</v>
      </c>
    </row>
    <row r="39" spans="1:1" x14ac:dyDescent="0.25">
      <c r="A39" t="s">
        <v>24</v>
      </c>
    </row>
    <row r="40" spans="1:1" x14ac:dyDescent="0.25">
      <c r="A40" t="s">
        <v>101</v>
      </c>
    </row>
    <row r="41" spans="1:1" x14ac:dyDescent="0.25">
      <c r="A41" t="s">
        <v>18</v>
      </c>
    </row>
    <row r="42" spans="1:1" x14ac:dyDescent="0.25">
      <c r="A42" t="s">
        <v>3</v>
      </c>
    </row>
    <row r="43" spans="1:1" x14ac:dyDescent="0.25">
      <c r="A43" t="s">
        <v>8</v>
      </c>
    </row>
    <row r="44" spans="1:1" x14ac:dyDescent="0.25">
      <c r="A44" t="s">
        <v>32</v>
      </c>
    </row>
    <row r="45" spans="1:1" x14ac:dyDescent="0.25">
      <c r="A45" t="s">
        <v>164</v>
      </c>
    </row>
    <row r="46" spans="1:1" x14ac:dyDescent="0.25">
      <c r="A46" t="s">
        <v>163</v>
      </c>
    </row>
    <row r="47" spans="1:1" x14ac:dyDescent="0.25">
      <c r="A47" t="s">
        <v>47</v>
      </c>
    </row>
    <row r="48" spans="1:1" x14ac:dyDescent="0.25">
      <c r="A48" t="s">
        <v>93</v>
      </c>
    </row>
    <row r="49" spans="1:1" x14ac:dyDescent="0.25">
      <c r="A49" t="s">
        <v>9</v>
      </c>
    </row>
    <row r="50" spans="1:1" x14ac:dyDescent="0.25">
      <c r="A50" t="s">
        <v>157</v>
      </c>
    </row>
  </sheetData>
  <sortState xmlns:xlrd2="http://schemas.microsoft.com/office/spreadsheetml/2017/richdata2" ref="A2:A57">
    <sortCondition ref="A1:A5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C2FF-5BD1-4A05-A552-FB979E4B8A80}">
  <dimension ref="A1:D66"/>
  <sheetViews>
    <sheetView workbookViewId="0">
      <selection activeCell="D13" sqref="D13"/>
    </sheetView>
  </sheetViews>
  <sheetFormatPr defaultRowHeight="15" x14ac:dyDescent="0.25"/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174</v>
      </c>
      <c r="B2" t="s">
        <v>130</v>
      </c>
      <c r="C2" t="s">
        <v>46</v>
      </c>
      <c r="D2" t="s">
        <v>184</v>
      </c>
    </row>
    <row r="3" spans="1:4" x14ac:dyDescent="0.25">
      <c r="A3" t="s">
        <v>102</v>
      </c>
      <c r="B3" t="s">
        <v>74</v>
      </c>
      <c r="C3" t="s">
        <v>53</v>
      </c>
      <c r="D3" t="s">
        <v>63</v>
      </c>
    </row>
    <row r="4" spans="1:4" x14ac:dyDescent="0.25">
      <c r="A4" t="s">
        <v>11</v>
      </c>
      <c r="B4" t="s">
        <v>82</v>
      </c>
      <c r="C4" t="s">
        <v>117</v>
      </c>
      <c r="D4" t="s">
        <v>122</v>
      </c>
    </row>
    <row r="5" spans="1:4" x14ac:dyDescent="0.25">
      <c r="A5" t="s">
        <v>99</v>
      </c>
      <c r="B5" t="s">
        <v>131</v>
      </c>
      <c r="C5" t="s">
        <v>153</v>
      </c>
      <c r="D5" t="s">
        <v>66</v>
      </c>
    </row>
    <row r="6" spans="1:4" x14ac:dyDescent="0.25">
      <c r="A6" t="s">
        <v>29</v>
      </c>
      <c r="B6" t="s">
        <v>128</v>
      </c>
      <c r="C6" t="s">
        <v>48</v>
      </c>
      <c r="D6" t="s">
        <v>147</v>
      </c>
    </row>
    <row r="7" spans="1:4" x14ac:dyDescent="0.25">
      <c r="A7" t="s">
        <v>161</v>
      </c>
      <c r="B7" t="s">
        <v>179</v>
      </c>
      <c r="C7" t="s">
        <v>180</v>
      </c>
      <c r="D7" t="s">
        <v>146</v>
      </c>
    </row>
    <row r="8" spans="1:4" x14ac:dyDescent="0.25">
      <c r="A8" t="s">
        <v>112</v>
      </c>
      <c r="B8" t="s">
        <v>85</v>
      </c>
      <c r="C8" t="s">
        <v>56</v>
      </c>
      <c r="D8" t="s">
        <v>115</v>
      </c>
    </row>
    <row r="9" spans="1:4" x14ac:dyDescent="0.25">
      <c r="A9" t="s">
        <v>10</v>
      </c>
      <c r="B9" t="s">
        <v>135</v>
      </c>
      <c r="C9" t="s">
        <v>52</v>
      </c>
      <c r="D9" t="s">
        <v>145</v>
      </c>
    </row>
    <row r="10" spans="1:4" x14ac:dyDescent="0.25">
      <c r="A10" t="s">
        <v>176</v>
      </c>
      <c r="B10" t="s">
        <v>127</v>
      </c>
      <c r="C10" t="s">
        <v>119</v>
      </c>
      <c r="D10" t="s">
        <v>182</v>
      </c>
    </row>
    <row r="11" spans="1:4" x14ac:dyDescent="0.25">
      <c r="A11" t="s">
        <v>44</v>
      </c>
      <c r="B11" t="s">
        <v>80</v>
      </c>
      <c r="C11" t="s">
        <v>115</v>
      </c>
      <c r="D11" t="s">
        <v>148</v>
      </c>
    </row>
    <row r="12" spans="1:4" x14ac:dyDescent="0.25">
      <c r="A12" t="s">
        <v>23</v>
      </c>
      <c r="B12" t="s">
        <v>61</v>
      </c>
      <c r="C12" t="s">
        <v>16</v>
      </c>
      <c r="D12" t="s">
        <v>221</v>
      </c>
    </row>
    <row r="13" spans="1:4" x14ac:dyDescent="0.25">
      <c r="A13" t="s">
        <v>6</v>
      </c>
      <c r="B13" t="s">
        <v>137</v>
      </c>
      <c r="C13" t="s">
        <v>142</v>
      </c>
      <c r="D13" t="s">
        <v>126</v>
      </c>
    </row>
    <row r="14" spans="1:4" x14ac:dyDescent="0.25">
      <c r="A14" t="s">
        <v>108</v>
      </c>
      <c r="B14" t="s">
        <v>77</v>
      </c>
      <c r="C14" t="s">
        <v>58</v>
      </c>
      <c r="D14" t="s">
        <v>64</v>
      </c>
    </row>
    <row r="15" spans="1:4" x14ac:dyDescent="0.25">
      <c r="A15" t="s">
        <v>159</v>
      </c>
      <c r="B15" t="s">
        <v>75</v>
      </c>
      <c r="C15" t="s">
        <v>54</v>
      </c>
      <c r="D15" t="s">
        <v>69</v>
      </c>
    </row>
    <row r="16" spans="1:4" x14ac:dyDescent="0.25">
      <c r="A16" t="s">
        <v>20</v>
      </c>
      <c r="B16" t="s">
        <v>76</v>
      </c>
      <c r="C16" t="s">
        <v>152</v>
      </c>
      <c r="D16" t="s">
        <v>70</v>
      </c>
    </row>
    <row r="17" spans="1:4" x14ac:dyDescent="0.25">
      <c r="A17" t="s">
        <v>89</v>
      </c>
      <c r="B17" t="s">
        <v>86</v>
      </c>
      <c r="C17" t="s">
        <v>151</v>
      </c>
      <c r="D17" t="s">
        <v>68</v>
      </c>
    </row>
    <row r="18" spans="1:4" x14ac:dyDescent="0.25">
      <c r="A18" t="s">
        <v>88</v>
      </c>
      <c r="B18" t="s">
        <v>81</v>
      </c>
      <c r="C18" t="s">
        <v>181</v>
      </c>
      <c r="D18" t="s">
        <v>183</v>
      </c>
    </row>
    <row r="19" spans="1:4" x14ac:dyDescent="0.25">
      <c r="A19" t="s">
        <v>110</v>
      </c>
      <c r="B19" t="s">
        <v>59</v>
      </c>
      <c r="C19" t="s">
        <v>49</v>
      </c>
      <c r="D19" t="s">
        <v>65</v>
      </c>
    </row>
    <row r="20" spans="1:4" x14ac:dyDescent="0.25">
      <c r="A20" t="s">
        <v>170</v>
      </c>
      <c r="B20" t="s">
        <v>138</v>
      </c>
      <c r="C20" t="s">
        <v>150</v>
      </c>
    </row>
    <row r="21" spans="1:4" x14ac:dyDescent="0.25">
      <c r="A21" t="s">
        <v>162</v>
      </c>
      <c r="B21" t="s">
        <v>83</v>
      </c>
      <c r="C21" t="s">
        <v>47</v>
      </c>
    </row>
    <row r="22" spans="1:4" x14ac:dyDescent="0.25">
      <c r="A22" t="s">
        <v>45</v>
      </c>
      <c r="B22" t="s">
        <v>47</v>
      </c>
      <c r="C22" t="s">
        <v>57</v>
      </c>
    </row>
    <row r="23" spans="1:4" x14ac:dyDescent="0.25">
      <c r="A23" t="s">
        <v>22</v>
      </c>
    </row>
    <row r="24" spans="1:4" x14ac:dyDescent="0.25">
      <c r="A24" t="s">
        <v>5</v>
      </c>
    </row>
    <row r="25" spans="1:4" x14ac:dyDescent="0.25">
      <c r="A25" t="s">
        <v>103</v>
      </c>
    </row>
    <row r="26" spans="1:4" x14ac:dyDescent="0.25">
      <c r="A26" t="s">
        <v>7</v>
      </c>
    </row>
    <row r="27" spans="1:4" x14ac:dyDescent="0.25">
      <c r="A27" t="s">
        <v>168</v>
      </c>
    </row>
    <row r="28" spans="1:4" x14ac:dyDescent="0.25">
      <c r="A28" t="s">
        <v>15</v>
      </c>
    </row>
    <row r="29" spans="1:4" x14ac:dyDescent="0.25">
      <c r="A29" t="s">
        <v>28</v>
      </c>
    </row>
    <row r="30" spans="1:4" x14ac:dyDescent="0.25">
      <c r="A30" t="s">
        <v>167</v>
      </c>
    </row>
    <row r="31" spans="1:4" x14ac:dyDescent="0.25">
      <c r="A31" t="s">
        <v>25</v>
      </c>
    </row>
    <row r="32" spans="1:4" x14ac:dyDescent="0.25">
      <c r="A32" t="s">
        <v>115</v>
      </c>
    </row>
    <row r="33" spans="1:1" x14ac:dyDescent="0.25">
      <c r="A33" t="s">
        <v>16</v>
      </c>
    </row>
    <row r="34" spans="1:1" x14ac:dyDescent="0.25">
      <c r="A34" t="s">
        <v>171</v>
      </c>
    </row>
    <row r="35" spans="1:1" x14ac:dyDescent="0.25">
      <c r="A35" t="s">
        <v>97</v>
      </c>
    </row>
    <row r="36" spans="1:1" x14ac:dyDescent="0.25">
      <c r="A36" t="s">
        <v>96</v>
      </c>
    </row>
    <row r="37" spans="1:1" x14ac:dyDescent="0.25">
      <c r="A37" t="s">
        <v>175</v>
      </c>
    </row>
    <row r="38" spans="1:1" x14ac:dyDescent="0.25">
      <c r="A38" t="s">
        <v>27</v>
      </c>
    </row>
    <row r="39" spans="1:1" x14ac:dyDescent="0.25">
      <c r="A39" t="s">
        <v>12</v>
      </c>
    </row>
    <row r="40" spans="1:1" x14ac:dyDescent="0.25">
      <c r="A40" t="s">
        <v>92</v>
      </c>
    </row>
    <row r="41" spans="1:1" x14ac:dyDescent="0.25">
      <c r="A41" t="s">
        <v>178</v>
      </c>
    </row>
    <row r="42" spans="1:1" x14ac:dyDescent="0.25">
      <c r="A42" t="s">
        <v>13</v>
      </c>
    </row>
    <row r="43" spans="1:1" x14ac:dyDescent="0.25">
      <c r="A43" t="s">
        <v>90</v>
      </c>
    </row>
    <row r="44" spans="1:1" x14ac:dyDescent="0.25">
      <c r="A44" t="s">
        <v>41</v>
      </c>
    </row>
    <row r="45" spans="1:1" x14ac:dyDescent="0.25">
      <c r="A45" t="s">
        <v>166</v>
      </c>
    </row>
    <row r="46" spans="1:1" x14ac:dyDescent="0.25">
      <c r="A46" t="s">
        <v>173</v>
      </c>
    </row>
    <row r="47" spans="1:1" x14ac:dyDescent="0.25">
      <c r="A47" t="s">
        <v>39</v>
      </c>
    </row>
    <row r="48" spans="1:1" x14ac:dyDescent="0.25">
      <c r="A48" t="s">
        <v>100</v>
      </c>
    </row>
    <row r="49" spans="1:1" x14ac:dyDescent="0.25">
      <c r="A49" t="s">
        <v>43</v>
      </c>
    </row>
    <row r="50" spans="1:1" x14ac:dyDescent="0.25">
      <c r="A50" t="s">
        <v>154</v>
      </c>
    </row>
    <row r="51" spans="1:1" x14ac:dyDescent="0.25">
      <c r="A51" t="s">
        <v>1</v>
      </c>
    </row>
    <row r="52" spans="1:1" x14ac:dyDescent="0.25">
      <c r="A52" t="s">
        <v>24</v>
      </c>
    </row>
    <row r="53" spans="1:1" x14ac:dyDescent="0.25">
      <c r="A53" t="s">
        <v>101</v>
      </c>
    </row>
    <row r="54" spans="1:1" x14ac:dyDescent="0.25">
      <c r="A54" t="s">
        <v>105</v>
      </c>
    </row>
    <row r="55" spans="1:1" x14ac:dyDescent="0.25">
      <c r="A55" t="s">
        <v>18</v>
      </c>
    </row>
    <row r="56" spans="1:1" x14ac:dyDescent="0.25">
      <c r="A56" t="s">
        <v>3</v>
      </c>
    </row>
    <row r="57" spans="1:1" x14ac:dyDescent="0.25">
      <c r="A57" t="s">
        <v>172</v>
      </c>
    </row>
    <row r="58" spans="1:1" x14ac:dyDescent="0.25">
      <c r="A58" t="s">
        <v>94</v>
      </c>
    </row>
    <row r="59" spans="1:1" x14ac:dyDescent="0.25">
      <c r="A59" t="s">
        <v>8</v>
      </c>
    </row>
    <row r="60" spans="1:1" x14ac:dyDescent="0.25">
      <c r="A60" t="s">
        <v>177</v>
      </c>
    </row>
    <row r="61" spans="1:1" x14ac:dyDescent="0.25">
      <c r="A61" t="s">
        <v>164</v>
      </c>
    </row>
    <row r="62" spans="1:1" x14ac:dyDescent="0.25">
      <c r="A62" t="s">
        <v>163</v>
      </c>
    </row>
    <row r="63" spans="1:1" x14ac:dyDescent="0.25">
      <c r="A63" t="s">
        <v>47</v>
      </c>
    </row>
    <row r="64" spans="1:1" x14ac:dyDescent="0.25">
      <c r="A64" t="s">
        <v>93</v>
      </c>
    </row>
    <row r="65" spans="1:1" x14ac:dyDescent="0.25">
      <c r="A65" t="s">
        <v>169</v>
      </c>
    </row>
    <row r="66" spans="1:1" x14ac:dyDescent="0.25">
      <c r="A66" t="s">
        <v>9</v>
      </c>
    </row>
  </sheetData>
  <sortState xmlns:xlrd2="http://schemas.microsoft.com/office/spreadsheetml/2017/richdata2" ref="D2:D66">
    <sortCondition ref="D1:D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9F2F-55A7-44D0-A3F3-A9FC69978B66}">
  <dimension ref="A1:D36"/>
  <sheetViews>
    <sheetView workbookViewId="0">
      <selection sqref="A1:D1048576"/>
    </sheetView>
  </sheetViews>
  <sheetFormatPr defaultRowHeight="15" x14ac:dyDescent="0.25"/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102</v>
      </c>
      <c r="B2" t="s">
        <v>189</v>
      </c>
      <c r="C2" t="s">
        <v>46</v>
      </c>
      <c r="D2" t="s">
        <v>192</v>
      </c>
    </row>
    <row r="3" spans="1:4" x14ac:dyDescent="0.25">
      <c r="A3" t="s">
        <v>29</v>
      </c>
      <c r="B3" t="s">
        <v>122</v>
      </c>
      <c r="C3" t="s">
        <v>53</v>
      </c>
      <c r="D3" t="s">
        <v>193</v>
      </c>
    </row>
    <row r="4" spans="1:4" x14ac:dyDescent="0.25">
      <c r="A4" t="s">
        <v>30</v>
      </c>
      <c r="B4" t="s">
        <v>82</v>
      </c>
      <c r="C4" t="s">
        <v>117</v>
      </c>
      <c r="D4" t="s">
        <v>124</v>
      </c>
    </row>
    <row r="5" spans="1:4" x14ac:dyDescent="0.25">
      <c r="A5" t="s">
        <v>21</v>
      </c>
      <c r="B5" t="s">
        <v>85</v>
      </c>
      <c r="C5" t="s">
        <v>48</v>
      </c>
      <c r="D5" t="s">
        <v>194</v>
      </c>
    </row>
    <row r="6" spans="1:4" x14ac:dyDescent="0.25">
      <c r="A6" t="s">
        <v>108</v>
      </c>
      <c r="B6" t="s">
        <v>134</v>
      </c>
      <c r="C6" t="s">
        <v>190</v>
      </c>
      <c r="D6" t="s">
        <v>123</v>
      </c>
    </row>
    <row r="7" spans="1:4" x14ac:dyDescent="0.25">
      <c r="A7" t="s">
        <v>170</v>
      </c>
      <c r="B7" t="s">
        <v>84</v>
      </c>
      <c r="C7" t="s">
        <v>16</v>
      </c>
      <c r="D7" t="s">
        <v>64</v>
      </c>
    </row>
    <row r="8" spans="1:4" x14ac:dyDescent="0.25">
      <c r="A8" t="s">
        <v>26</v>
      </c>
      <c r="B8" t="s">
        <v>80</v>
      </c>
      <c r="C8" t="s">
        <v>142</v>
      </c>
      <c r="D8" t="s">
        <v>191</v>
      </c>
    </row>
    <row r="9" spans="1:4" x14ac:dyDescent="0.25">
      <c r="A9" t="s">
        <v>185</v>
      </c>
      <c r="B9" t="s">
        <v>78</v>
      </c>
      <c r="C9" t="s">
        <v>116</v>
      </c>
      <c r="D9" t="s">
        <v>67</v>
      </c>
    </row>
    <row r="10" spans="1:4" x14ac:dyDescent="0.25">
      <c r="A10" t="s">
        <v>22</v>
      </c>
      <c r="B10" t="s">
        <v>139</v>
      </c>
      <c r="C10" t="s">
        <v>50</v>
      </c>
      <c r="D10" t="s">
        <v>68</v>
      </c>
    </row>
    <row r="11" spans="1:4" x14ac:dyDescent="0.25">
      <c r="A11" t="s">
        <v>31</v>
      </c>
      <c r="B11" t="s">
        <v>77</v>
      </c>
      <c r="C11" t="s">
        <v>54</v>
      </c>
      <c r="D11" t="s">
        <v>65</v>
      </c>
    </row>
    <row r="12" spans="1:4" x14ac:dyDescent="0.25">
      <c r="A12" t="s">
        <v>38</v>
      </c>
      <c r="B12" t="s">
        <v>75</v>
      </c>
      <c r="C12" t="s">
        <v>181</v>
      </c>
    </row>
    <row r="13" spans="1:4" x14ac:dyDescent="0.25">
      <c r="A13" t="s">
        <v>15</v>
      </c>
      <c r="B13" t="s">
        <v>143</v>
      </c>
      <c r="C13" t="s">
        <v>49</v>
      </c>
    </row>
    <row r="14" spans="1:4" x14ac:dyDescent="0.25">
      <c r="A14" t="s">
        <v>28</v>
      </c>
      <c r="B14" t="s">
        <v>81</v>
      </c>
      <c r="C14" t="s">
        <v>113</v>
      </c>
    </row>
    <row r="15" spans="1:4" x14ac:dyDescent="0.25">
      <c r="A15" t="s">
        <v>167</v>
      </c>
      <c r="C15" t="s">
        <v>47</v>
      </c>
    </row>
    <row r="16" spans="1:4" x14ac:dyDescent="0.25">
      <c r="A16" t="s">
        <v>25</v>
      </c>
    </row>
    <row r="17" spans="1:1" x14ac:dyDescent="0.25">
      <c r="A17" t="s">
        <v>0</v>
      </c>
    </row>
    <row r="18" spans="1:1" x14ac:dyDescent="0.25">
      <c r="A18" t="s">
        <v>16</v>
      </c>
    </row>
    <row r="19" spans="1:1" x14ac:dyDescent="0.25">
      <c r="A19" t="s">
        <v>171</v>
      </c>
    </row>
    <row r="20" spans="1:1" x14ac:dyDescent="0.25">
      <c r="A20" t="s">
        <v>27</v>
      </c>
    </row>
    <row r="21" spans="1:1" x14ac:dyDescent="0.25">
      <c r="A21" t="s">
        <v>92</v>
      </c>
    </row>
    <row r="22" spans="1:1" x14ac:dyDescent="0.25">
      <c r="A22" t="s">
        <v>186</v>
      </c>
    </row>
    <row r="23" spans="1:1" x14ac:dyDescent="0.25">
      <c r="A23" t="s">
        <v>187</v>
      </c>
    </row>
    <row r="24" spans="1:1" x14ac:dyDescent="0.25">
      <c r="A24" t="s">
        <v>43</v>
      </c>
    </row>
    <row r="25" spans="1:1" x14ac:dyDescent="0.25">
      <c r="A25" t="s">
        <v>188</v>
      </c>
    </row>
    <row r="26" spans="1:1" x14ac:dyDescent="0.25">
      <c r="A26" t="s">
        <v>17</v>
      </c>
    </row>
    <row r="27" spans="1:1" x14ac:dyDescent="0.25">
      <c r="A27" t="s">
        <v>50</v>
      </c>
    </row>
    <row r="28" spans="1:1" x14ac:dyDescent="0.25">
      <c r="A28" t="s">
        <v>154</v>
      </c>
    </row>
    <row r="29" spans="1:1" x14ac:dyDescent="0.25">
      <c r="A29" t="s">
        <v>1</v>
      </c>
    </row>
    <row r="30" spans="1:1" x14ac:dyDescent="0.25">
      <c r="A30" t="s">
        <v>24</v>
      </c>
    </row>
    <row r="31" spans="1:1" x14ac:dyDescent="0.25">
      <c r="A31" t="s">
        <v>3</v>
      </c>
    </row>
    <row r="32" spans="1:1" x14ac:dyDescent="0.25">
      <c r="A32" t="s">
        <v>32</v>
      </c>
    </row>
    <row r="33" spans="1:1" x14ac:dyDescent="0.25">
      <c r="A33" t="s">
        <v>36</v>
      </c>
    </row>
    <row r="34" spans="1:1" x14ac:dyDescent="0.25">
      <c r="A34" t="s">
        <v>93</v>
      </c>
    </row>
    <row r="35" spans="1:1" x14ac:dyDescent="0.25">
      <c r="A35" t="s">
        <v>19</v>
      </c>
    </row>
    <row r="36" spans="1:1" x14ac:dyDescent="0.25">
      <c r="A36" t="s">
        <v>33</v>
      </c>
    </row>
  </sheetData>
  <sortState xmlns:xlrd2="http://schemas.microsoft.com/office/spreadsheetml/2017/richdata2" ref="D2:D39">
    <sortCondition ref="D1:D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2C5C-4B5B-4B5A-8E54-CC01DAFC7105}">
  <dimension ref="A1:D66"/>
  <sheetViews>
    <sheetView workbookViewId="0">
      <selection activeCell="D7" sqref="D7"/>
    </sheetView>
  </sheetViews>
  <sheetFormatPr defaultRowHeight="15" x14ac:dyDescent="0.25"/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205</v>
      </c>
      <c r="B2" t="s">
        <v>210</v>
      </c>
      <c r="C2" t="s">
        <v>218</v>
      </c>
      <c r="D2" t="s">
        <v>122</v>
      </c>
    </row>
    <row r="3" spans="1:4" x14ac:dyDescent="0.25">
      <c r="A3" t="s">
        <v>174</v>
      </c>
      <c r="B3" t="s">
        <v>130</v>
      </c>
      <c r="C3" t="s">
        <v>217</v>
      </c>
      <c r="D3" t="s">
        <v>147</v>
      </c>
    </row>
    <row r="4" spans="1:4" x14ac:dyDescent="0.25">
      <c r="A4" t="s">
        <v>160</v>
      </c>
      <c r="B4" t="s">
        <v>74</v>
      </c>
      <c r="C4" t="s">
        <v>114</v>
      </c>
      <c r="D4" t="s">
        <v>182</v>
      </c>
    </row>
    <row r="5" spans="1:4" x14ac:dyDescent="0.25">
      <c r="A5" t="s">
        <v>195</v>
      </c>
      <c r="B5" t="s">
        <v>209</v>
      </c>
      <c r="C5" t="s">
        <v>219</v>
      </c>
      <c r="D5" t="s">
        <v>123</v>
      </c>
    </row>
    <row r="6" spans="1:4" x14ac:dyDescent="0.25">
      <c r="A6" t="s">
        <v>11</v>
      </c>
      <c r="B6" t="s">
        <v>131</v>
      </c>
      <c r="C6" t="s">
        <v>180</v>
      </c>
      <c r="D6" t="s">
        <v>148</v>
      </c>
    </row>
    <row r="7" spans="1:4" x14ac:dyDescent="0.25">
      <c r="A7" t="s">
        <v>99</v>
      </c>
      <c r="B7" t="s">
        <v>128</v>
      </c>
      <c r="C7" t="s">
        <v>215</v>
      </c>
      <c r="D7" t="s">
        <v>221</v>
      </c>
    </row>
    <row r="8" spans="1:4" x14ac:dyDescent="0.25">
      <c r="A8" t="s">
        <v>29</v>
      </c>
      <c r="B8" t="s">
        <v>127</v>
      </c>
      <c r="C8" t="s">
        <v>216</v>
      </c>
      <c r="D8" t="s">
        <v>222</v>
      </c>
    </row>
    <row r="9" spans="1:4" x14ac:dyDescent="0.25">
      <c r="A9" t="s">
        <v>161</v>
      </c>
      <c r="B9" t="s">
        <v>142</v>
      </c>
      <c r="C9" t="s">
        <v>220</v>
      </c>
      <c r="D9" t="s">
        <v>144</v>
      </c>
    </row>
    <row r="10" spans="1:4" x14ac:dyDescent="0.25">
      <c r="A10" t="s">
        <v>112</v>
      </c>
      <c r="B10" t="s">
        <v>133</v>
      </c>
      <c r="C10" t="s">
        <v>115</v>
      </c>
    </row>
    <row r="11" spans="1:4" x14ac:dyDescent="0.25">
      <c r="A11" t="s">
        <v>30</v>
      </c>
      <c r="B11" t="s">
        <v>80</v>
      </c>
      <c r="C11" t="s">
        <v>213</v>
      </c>
    </row>
    <row r="12" spans="1:4" x14ac:dyDescent="0.25">
      <c r="A12" t="s">
        <v>44</v>
      </c>
      <c r="B12" t="s">
        <v>61</v>
      </c>
      <c r="C12" t="s">
        <v>149</v>
      </c>
    </row>
    <row r="13" spans="1:4" x14ac:dyDescent="0.25">
      <c r="A13" t="s">
        <v>82</v>
      </c>
      <c r="B13" t="s">
        <v>78</v>
      </c>
      <c r="C13" t="s">
        <v>211</v>
      </c>
    </row>
    <row r="14" spans="1:4" x14ac:dyDescent="0.25">
      <c r="A14" t="s">
        <v>23</v>
      </c>
      <c r="B14" t="s">
        <v>87</v>
      </c>
      <c r="C14" t="s">
        <v>214</v>
      </c>
    </row>
    <row r="15" spans="1:4" x14ac:dyDescent="0.25">
      <c r="A15" t="s">
        <v>199</v>
      </c>
      <c r="B15" t="s">
        <v>137</v>
      </c>
      <c r="C15" t="s">
        <v>152</v>
      </c>
    </row>
    <row r="16" spans="1:4" x14ac:dyDescent="0.25">
      <c r="A16" t="s">
        <v>108</v>
      </c>
      <c r="B16" t="s">
        <v>143</v>
      </c>
      <c r="C16" t="s">
        <v>221</v>
      </c>
    </row>
    <row r="17" spans="1:3" x14ac:dyDescent="0.25">
      <c r="A17" t="s">
        <v>159</v>
      </c>
      <c r="B17" t="s">
        <v>59</v>
      </c>
      <c r="C17" t="s">
        <v>212</v>
      </c>
    </row>
    <row r="18" spans="1:3" x14ac:dyDescent="0.25">
      <c r="A18" t="s">
        <v>20</v>
      </c>
      <c r="B18" t="s">
        <v>138</v>
      </c>
      <c r="C18" t="s">
        <v>150</v>
      </c>
    </row>
    <row r="19" spans="1:3" x14ac:dyDescent="0.25">
      <c r="A19" t="s">
        <v>110</v>
      </c>
    </row>
    <row r="20" spans="1:3" x14ac:dyDescent="0.25">
      <c r="A20" t="s">
        <v>197</v>
      </c>
    </row>
    <row r="21" spans="1:3" x14ac:dyDescent="0.25">
      <c r="A21" t="s">
        <v>162</v>
      </c>
    </row>
    <row r="22" spans="1:3" x14ac:dyDescent="0.25">
      <c r="A22" t="s">
        <v>204</v>
      </c>
    </row>
    <row r="23" spans="1:3" x14ac:dyDescent="0.25">
      <c r="A23" t="s">
        <v>45</v>
      </c>
    </row>
    <row r="24" spans="1:3" x14ac:dyDescent="0.25">
      <c r="A24" t="s">
        <v>34</v>
      </c>
    </row>
    <row r="25" spans="1:3" x14ac:dyDescent="0.25">
      <c r="A25" t="s">
        <v>198</v>
      </c>
    </row>
    <row r="26" spans="1:3" x14ac:dyDescent="0.25">
      <c r="A26" t="s">
        <v>5</v>
      </c>
    </row>
    <row r="27" spans="1:3" x14ac:dyDescent="0.25">
      <c r="A27" t="s">
        <v>103</v>
      </c>
    </row>
    <row r="28" spans="1:3" x14ac:dyDescent="0.25">
      <c r="A28" t="s">
        <v>31</v>
      </c>
    </row>
    <row r="29" spans="1:3" x14ac:dyDescent="0.25">
      <c r="A29" t="s">
        <v>28</v>
      </c>
    </row>
    <row r="30" spans="1:3" x14ac:dyDescent="0.25">
      <c r="A30" t="s">
        <v>203</v>
      </c>
    </row>
    <row r="31" spans="1:3" x14ac:dyDescent="0.25">
      <c r="A31" t="s">
        <v>25</v>
      </c>
    </row>
    <row r="32" spans="1:3" x14ac:dyDescent="0.25">
      <c r="A32" t="s">
        <v>202</v>
      </c>
    </row>
    <row r="33" spans="1:1" x14ac:dyDescent="0.25">
      <c r="A33" t="s">
        <v>115</v>
      </c>
    </row>
    <row r="34" spans="1:1" x14ac:dyDescent="0.25">
      <c r="A34" t="s">
        <v>27</v>
      </c>
    </row>
    <row r="35" spans="1:1" x14ac:dyDescent="0.25">
      <c r="A35" t="s">
        <v>165</v>
      </c>
    </row>
    <row r="36" spans="1:1" x14ac:dyDescent="0.25">
      <c r="A36" t="s">
        <v>109</v>
      </c>
    </row>
    <row r="37" spans="1:1" x14ac:dyDescent="0.25">
      <c r="A37" t="s">
        <v>92</v>
      </c>
    </row>
    <row r="38" spans="1:1" x14ac:dyDescent="0.25">
      <c r="A38" t="s">
        <v>116</v>
      </c>
    </row>
    <row r="39" spans="1:1" x14ac:dyDescent="0.25">
      <c r="A39" t="s">
        <v>178</v>
      </c>
    </row>
    <row r="40" spans="1:1" x14ac:dyDescent="0.25">
      <c r="A40" t="s">
        <v>13</v>
      </c>
    </row>
    <row r="41" spans="1:1" x14ac:dyDescent="0.25">
      <c r="A41" t="s">
        <v>196</v>
      </c>
    </row>
    <row r="42" spans="1:1" x14ac:dyDescent="0.25">
      <c r="A42" t="s">
        <v>208</v>
      </c>
    </row>
    <row r="43" spans="1:1" x14ac:dyDescent="0.25">
      <c r="A43" t="s">
        <v>173</v>
      </c>
    </row>
    <row r="44" spans="1:1" x14ac:dyDescent="0.25">
      <c r="A44" t="s">
        <v>39</v>
      </c>
    </row>
    <row r="45" spans="1:1" x14ac:dyDescent="0.25">
      <c r="A45" t="s">
        <v>201</v>
      </c>
    </row>
    <row r="46" spans="1:1" x14ac:dyDescent="0.25">
      <c r="A46" t="s">
        <v>43</v>
      </c>
    </row>
    <row r="47" spans="1:1" x14ac:dyDescent="0.25">
      <c r="A47" t="s">
        <v>207</v>
      </c>
    </row>
    <row r="48" spans="1:1" x14ac:dyDescent="0.25">
      <c r="A48" t="s">
        <v>50</v>
      </c>
    </row>
    <row r="49" spans="1:1" x14ac:dyDescent="0.25">
      <c r="A49" t="s">
        <v>154</v>
      </c>
    </row>
    <row r="50" spans="1:1" x14ac:dyDescent="0.25">
      <c r="A50" t="s">
        <v>111</v>
      </c>
    </row>
    <row r="51" spans="1:1" x14ac:dyDescent="0.25">
      <c r="A51" t="s">
        <v>24</v>
      </c>
    </row>
    <row r="52" spans="1:1" x14ac:dyDescent="0.25">
      <c r="A52" t="s">
        <v>206</v>
      </c>
    </row>
    <row r="53" spans="1:1" x14ac:dyDescent="0.25">
      <c r="A53" t="s">
        <v>40</v>
      </c>
    </row>
    <row r="54" spans="1:1" x14ac:dyDescent="0.25">
      <c r="A54" t="s">
        <v>105</v>
      </c>
    </row>
    <row r="55" spans="1:1" x14ac:dyDescent="0.25">
      <c r="A55" t="s">
        <v>37</v>
      </c>
    </row>
    <row r="56" spans="1:1" x14ac:dyDescent="0.25">
      <c r="A56" t="s">
        <v>18</v>
      </c>
    </row>
    <row r="57" spans="1:1" x14ac:dyDescent="0.25">
      <c r="A57" t="s">
        <v>3</v>
      </c>
    </row>
    <row r="58" spans="1:1" x14ac:dyDescent="0.25">
      <c r="A58" t="s">
        <v>172</v>
      </c>
    </row>
    <row r="59" spans="1:1" x14ac:dyDescent="0.25">
      <c r="A59" t="s">
        <v>8</v>
      </c>
    </row>
    <row r="60" spans="1:1" x14ac:dyDescent="0.25">
      <c r="A60" t="s">
        <v>32</v>
      </c>
    </row>
    <row r="61" spans="1:1" x14ac:dyDescent="0.25">
      <c r="A61" t="s">
        <v>164</v>
      </c>
    </row>
    <row r="62" spans="1:1" x14ac:dyDescent="0.25">
      <c r="A62" t="s">
        <v>163</v>
      </c>
    </row>
    <row r="63" spans="1:1" x14ac:dyDescent="0.25">
      <c r="A63" t="s">
        <v>47</v>
      </c>
    </row>
    <row r="64" spans="1:1" x14ac:dyDescent="0.25">
      <c r="A64" t="s">
        <v>200</v>
      </c>
    </row>
    <row r="65" spans="1:1" x14ac:dyDescent="0.25">
      <c r="A65" t="s">
        <v>93</v>
      </c>
    </row>
    <row r="66" spans="1:1" x14ac:dyDescent="0.25">
      <c r="A66" t="s">
        <v>9</v>
      </c>
    </row>
  </sheetData>
  <sortState xmlns:xlrd2="http://schemas.microsoft.com/office/spreadsheetml/2017/richdata2" ref="D2:D69">
    <sortCondition ref="D1:D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6189-4D40-47DB-85CB-B00BAF7F13EB}">
  <dimension ref="A1:D29"/>
  <sheetViews>
    <sheetView workbookViewId="0">
      <selection sqref="A1:D1048576"/>
    </sheetView>
  </sheetViews>
  <sheetFormatPr defaultRowHeight="15" x14ac:dyDescent="0.25"/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4</v>
      </c>
      <c r="B2" t="s">
        <v>79</v>
      </c>
      <c r="C2" t="s">
        <v>224</v>
      </c>
      <c r="D2" t="s">
        <v>226</v>
      </c>
    </row>
    <row r="3" spans="1:4" x14ac:dyDescent="0.25">
      <c r="A3" t="s">
        <v>10</v>
      </c>
      <c r="B3" t="s">
        <v>129</v>
      </c>
      <c r="C3" t="s">
        <v>53</v>
      </c>
      <c r="D3" t="s">
        <v>194</v>
      </c>
    </row>
    <row r="4" spans="1:4" x14ac:dyDescent="0.25">
      <c r="A4" t="s">
        <v>30</v>
      </c>
      <c r="B4" t="s">
        <v>182</v>
      </c>
      <c r="C4" t="s">
        <v>225</v>
      </c>
      <c r="D4" t="s">
        <v>72</v>
      </c>
    </row>
    <row r="5" spans="1:4" x14ac:dyDescent="0.25">
      <c r="A5" t="s">
        <v>21</v>
      </c>
      <c r="B5" t="s">
        <v>142</v>
      </c>
      <c r="C5" t="s">
        <v>121</v>
      </c>
      <c r="D5" t="s">
        <v>70</v>
      </c>
    </row>
    <row r="6" spans="1:4" x14ac:dyDescent="0.25">
      <c r="A6" t="s">
        <v>170</v>
      </c>
      <c r="B6" t="s">
        <v>132</v>
      </c>
      <c r="C6" t="s">
        <v>57</v>
      </c>
      <c r="D6" t="s">
        <v>183</v>
      </c>
    </row>
    <row r="7" spans="1:4" x14ac:dyDescent="0.25">
      <c r="A7" t="s">
        <v>26</v>
      </c>
      <c r="B7" t="s">
        <v>137</v>
      </c>
      <c r="D7" t="s">
        <v>65</v>
      </c>
    </row>
    <row r="8" spans="1:4" x14ac:dyDescent="0.25">
      <c r="A8" t="s">
        <v>223</v>
      </c>
      <c r="B8" t="s">
        <v>141</v>
      </c>
    </row>
    <row r="9" spans="1:4" x14ac:dyDescent="0.25">
      <c r="A9" t="s">
        <v>22</v>
      </c>
    </row>
    <row r="10" spans="1:4" x14ac:dyDescent="0.25">
      <c r="A10" t="s">
        <v>42</v>
      </c>
    </row>
    <row r="11" spans="1:4" x14ac:dyDescent="0.25">
      <c r="A11" t="s">
        <v>38</v>
      </c>
    </row>
    <row r="12" spans="1:4" x14ac:dyDescent="0.25">
      <c r="A12" t="s">
        <v>14</v>
      </c>
    </row>
    <row r="13" spans="1:4" x14ac:dyDescent="0.25">
      <c r="A13" t="s">
        <v>15</v>
      </c>
    </row>
    <row r="14" spans="1:4" x14ac:dyDescent="0.25">
      <c r="A14" t="s">
        <v>28</v>
      </c>
    </row>
    <row r="15" spans="1:4" x14ac:dyDescent="0.25">
      <c r="A15" t="s">
        <v>28</v>
      </c>
    </row>
    <row r="16" spans="1:4" x14ac:dyDescent="0.25">
      <c r="A16" t="s">
        <v>202</v>
      </c>
    </row>
    <row r="17" spans="1:1" x14ac:dyDescent="0.25">
      <c r="A17" t="s">
        <v>97</v>
      </c>
    </row>
    <row r="18" spans="1:1" x14ac:dyDescent="0.25">
      <c r="A18" t="s">
        <v>96</v>
      </c>
    </row>
    <row r="19" spans="1:1" x14ac:dyDescent="0.25">
      <c r="A19" t="s">
        <v>27</v>
      </c>
    </row>
    <row r="20" spans="1:1" x14ac:dyDescent="0.25">
      <c r="A20" t="s">
        <v>43</v>
      </c>
    </row>
    <row r="21" spans="1:1" x14ac:dyDescent="0.25">
      <c r="A21" t="s">
        <v>188</v>
      </c>
    </row>
    <row r="22" spans="1:1" x14ac:dyDescent="0.25">
      <c r="A22" t="s">
        <v>17</v>
      </c>
    </row>
    <row r="23" spans="1:1" x14ac:dyDescent="0.25">
      <c r="A23" t="s">
        <v>50</v>
      </c>
    </row>
    <row r="24" spans="1:1" x14ac:dyDescent="0.25">
      <c r="A24" t="s">
        <v>1</v>
      </c>
    </row>
    <row r="25" spans="1:1" x14ac:dyDescent="0.25">
      <c r="A25" t="s">
        <v>40</v>
      </c>
    </row>
    <row r="26" spans="1:1" x14ac:dyDescent="0.25">
      <c r="A26" t="s">
        <v>32</v>
      </c>
    </row>
    <row r="27" spans="1:1" x14ac:dyDescent="0.25">
      <c r="A27" t="s">
        <v>36</v>
      </c>
    </row>
    <row r="28" spans="1:1" x14ac:dyDescent="0.25">
      <c r="A28" t="s">
        <v>19</v>
      </c>
    </row>
    <row r="29" spans="1:1" x14ac:dyDescent="0.25">
      <c r="A29" t="s">
        <v>33</v>
      </c>
    </row>
  </sheetData>
  <sortState xmlns:xlrd2="http://schemas.microsoft.com/office/spreadsheetml/2017/richdata2" ref="A2:A32">
    <sortCondition ref="A1:A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A354-CC7A-4331-BAD2-C12A148CD270}">
  <dimension ref="A1:D39"/>
  <sheetViews>
    <sheetView workbookViewId="0">
      <selection activeCell="A3" sqref="A3"/>
    </sheetView>
  </sheetViews>
  <sheetFormatPr defaultRowHeight="15" x14ac:dyDescent="0.25"/>
  <sheetData>
    <row r="1" spans="1:4" s="1" customFormat="1" x14ac:dyDescent="0.25">
      <c r="A1" s="1" t="s">
        <v>59</v>
      </c>
      <c r="B1" s="1" t="s">
        <v>61</v>
      </c>
      <c r="C1" s="1" t="s">
        <v>60</v>
      </c>
      <c r="D1" s="1" t="s">
        <v>62</v>
      </c>
    </row>
    <row r="2" spans="1:4" x14ac:dyDescent="0.25">
      <c r="A2" t="s">
        <v>231</v>
      </c>
      <c r="B2" t="s">
        <v>122</v>
      </c>
      <c r="C2" t="s">
        <v>46</v>
      </c>
      <c r="D2" t="s">
        <v>184</v>
      </c>
    </row>
    <row r="3" spans="1:4" x14ac:dyDescent="0.25">
      <c r="A3" t="s">
        <v>156</v>
      </c>
      <c r="B3" t="s">
        <v>130</v>
      </c>
      <c r="C3" t="s">
        <v>240</v>
      </c>
      <c r="D3" t="s">
        <v>63</v>
      </c>
    </row>
    <row r="4" spans="1:4" x14ac:dyDescent="0.25">
      <c r="A4" t="s">
        <v>107</v>
      </c>
      <c r="B4" t="s">
        <v>131</v>
      </c>
      <c r="C4" t="s">
        <v>117</v>
      </c>
      <c r="D4" t="s">
        <v>147</v>
      </c>
    </row>
    <row r="5" spans="1:4" x14ac:dyDescent="0.25">
      <c r="A5" t="s">
        <v>195</v>
      </c>
      <c r="B5" t="s">
        <v>128</v>
      </c>
      <c r="C5" t="s">
        <v>153</v>
      </c>
      <c r="D5" t="s">
        <v>115</v>
      </c>
    </row>
    <row r="6" spans="1:4" x14ac:dyDescent="0.25">
      <c r="A6" t="s">
        <v>99</v>
      </c>
      <c r="B6" t="s">
        <v>179</v>
      </c>
      <c r="C6" t="s">
        <v>48</v>
      </c>
      <c r="D6" t="s">
        <v>145</v>
      </c>
    </row>
    <row r="7" spans="1:4" x14ac:dyDescent="0.25">
      <c r="A7" t="s">
        <v>158</v>
      </c>
      <c r="B7" t="s">
        <v>135</v>
      </c>
      <c r="C7" t="s">
        <v>56</v>
      </c>
      <c r="D7" t="s">
        <v>194</v>
      </c>
    </row>
    <row r="8" spans="1:4" x14ac:dyDescent="0.25">
      <c r="A8" t="s">
        <v>237</v>
      </c>
      <c r="B8" t="s">
        <v>127</v>
      </c>
      <c r="C8" t="s">
        <v>52</v>
      </c>
      <c r="D8" t="s">
        <v>72</v>
      </c>
    </row>
    <row r="9" spans="1:4" x14ac:dyDescent="0.25">
      <c r="A9" t="s">
        <v>159</v>
      </c>
      <c r="B9" t="s">
        <v>61</v>
      </c>
      <c r="C9" t="s">
        <v>220</v>
      </c>
      <c r="D9" t="s">
        <v>148</v>
      </c>
    </row>
    <row r="10" spans="1:4" x14ac:dyDescent="0.25">
      <c r="A10" t="s">
        <v>229</v>
      </c>
      <c r="B10" t="s">
        <v>59</v>
      </c>
      <c r="C10" t="s">
        <v>167</v>
      </c>
      <c r="D10" t="s">
        <v>69</v>
      </c>
    </row>
    <row r="11" spans="1:4" x14ac:dyDescent="0.25">
      <c r="A11" t="s">
        <v>89</v>
      </c>
      <c r="B11" t="s">
        <v>138</v>
      </c>
      <c r="C11" t="s">
        <v>119</v>
      </c>
      <c r="D11" t="s">
        <v>125</v>
      </c>
    </row>
    <row r="12" spans="1:4" x14ac:dyDescent="0.25">
      <c r="A12" t="s">
        <v>88</v>
      </c>
      <c r="C12" t="s">
        <v>16</v>
      </c>
      <c r="D12" t="s">
        <v>222</v>
      </c>
    </row>
    <row r="13" spans="1:4" x14ac:dyDescent="0.25">
      <c r="A13" t="s">
        <v>232</v>
      </c>
      <c r="C13" t="s">
        <v>54</v>
      </c>
      <c r="D13" t="s">
        <v>67</v>
      </c>
    </row>
    <row r="14" spans="1:4" x14ac:dyDescent="0.25">
      <c r="A14" t="s">
        <v>91</v>
      </c>
      <c r="C14" t="s">
        <v>152</v>
      </c>
      <c r="D14" t="s">
        <v>70</v>
      </c>
    </row>
    <row r="15" spans="1:4" x14ac:dyDescent="0.25">
      <c r="A15" t="s">
        <v>103</v>
      </c>
      <c r="C15" t="s">
        <v>151</v>
      </c>
      <c r="D15" t="s">
        <v>68</v>
      </c>
    </row>
    <row r="16" spans="1:4" x14ac:dyDescent="0.25">
      <c r="A16" t="s">
        <v>168</v>
      </c>
      <c r="C16" t="s">
        <v>49</v>
      </c>
      <c r="D16" t="s">
        <v>65</v>
      </c>
    </row>
    <row r="17" spans="1:3" x14ac:dyDescent="0.25">
      <c r="A17" t="s">
        <v>230</v>
      </c>
      <c r="C17" t="s">
        <v>113</v>
      </c>
    </row>
    <row r="18" spans="1:3" x14ac:dyDescent="0.25">
      <c r="A18" t="s">
        <v>167</v>
      </c>
      <c r="C18" t="s">
        <v>47</v>
      </c>
    </row>
    <row r="19" spans="1:3" x14ac:dyDescent="0.25">
      <c r="A19" t="s">
        <v>239</v>
      </c>
      <c r="C19" t="s">
        <v>241</v>
      </c>
    </row>
    <row r="20" spans="1:3" x14ac:dyDescent="0.25">
      <c r="A20" t="s">
        <v>175</v>
      </c>
    </row>
    <row r="21" spans="1:3" x14ac:dyDescent="0.25">
      <c r="A21" t="s">
        <v>178</v>
      </c>
    </row>
    <row r="22" spans="1:3" x14ac:dyDescent="0.25">
      <c r="A22" t="s">
        <v>186</v>
      </c>
    </row>
    <row r="23" spans="1:3" x14ac:dyDescent="0.25">
      <c r="A23" t="s">
        <v>98</v>
      </c>
    </row>
    <row r="24" spans="1:3" x14ac:dyDescent="0.25">
      <c r="A24" t="s">
        <v>90</v>
      </c>
    </row>
    <row r="25" spans="1:3" x14ac:dyDescent="0.25">
      <c r="A25" t="s">
        <v>166</v>
      </c>
    </row>
    <row r="26" spans="1:3" x14ac:dyDescent="0.25">
      <c r="A26" t="s">
        <v>100</v>
      </c>
    </row>
    <row r="27" spans="1:3" x14ac:dyDescent="0.25">
      <c r="A27" t="s">
        <v>228</v>
      </c>
    </row>
    <row r="28" spans="1:3" x14ac:dyDescent="0.25">
      <c r="A28" t="s">
        <v>227</v>
      </c>
    </row>
    <row r="29" spans="1:3" x14ac:dyDescent="0.25">
      <c r="A29" t="s">
        <v>101</v>
      </c>
    </row>
    <row r="30" spans="1:3" x14ac:dyDescent="0.25">
      <c r="A30" t="s">
        <v>236</v>
      </c>
    </row>
    <row r="31" spans="1:3" x14ac:dyDescent="0.25">
      <c r="A31" t="s">
        <v>172</v>
      </c>
    </row>
    <row r="32" spans="1:3" x14ac:dyDescent="0.25">
      <c r="A32" t="s">
        <v>94</v>
      </c>
    </row>
    <row r="33" spans="1:1" x14ac:dyDescent="0.25">
      <c r="A33" t="s">
        <v>233</v>
      </c>
    </row>
    <row r="34" spans="1:1" x14ac:dyDescent="0.25">
      <c r="A34" t="s">
        <v>95</v>
      </c>
    </row>
    <row r="35" spans="1:1" x14ac:dyDescent="0.25">
      <c r="A35" t="s">
        <v>177</v>
      </c>
    </row>
    <row r="36" spans="1:1" x14ac:dyDescent="0.25">
      <c r="A36" t="s">
        <v>234</v>
      </c>
    </row>
    <row r="37" spans="1:1" x14ac:dyDescent="0.25">
      <c r="A37" t="s">
        <v>200</v>
      </c>
    </row>
    <row r="38" spans="1:1" x14ac:dyDescent="0.25">
      <c r="A38" t="s">
        <v>238</v>
      </c>
    </row>
    <row r="39" spans="1:1" x14ac:dyDescent="0.25">
      <c r="A39" t="s">
        <v>235</v>
      </c>
    </row>
  </sheetData>
  <sortState xmlns:xlrd2="http://schemas.microsoft.com/office/spreadsheetml/2017/richdata2" ref="D2:D42">
    <sortCondition ref="D1:D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C956-8926-4866-846D-B78FC463CC40}">
  <dimension ref="A1:V136"/>
  <sheetViews>
    <sheetView tabSelected="1" workbookViewId="0">
      <selection sqref="A1:G14"/>
    </sheetView>
  </sheetViews>
  <sheetFormatPr defaultRowHeight="15" x14ac:dyDescent="0.25"/>
  <cols>
    <col min="1" max="1" width="3.7109375" bestFit="1" customWidth="1"/>
    <col min="2" max="2" width="16" style="1" bestFit="1" customWidth="1"/>
    <col min="3" max="3" width="10.140625" bestFit="1" customWidth="1"/>
    <col min="4" max="4" width="10" bestFit="1" customWidth="1"/>
    <col min="5" max="5" width="9.140625" bestFit="1" customWidth="1"/>
    <col min="6" max="6" width="9.28515625" bestFit="1" customWidth="1"/>
    <col min="7" max="7" width="13.85546875" bestFit="1" customWidth="1"/>
    <col min="14" max="14" width="12.42578125" bestFit="1" customWidth="1"/>
    <col min="15" max="15" width="13.85546875" customWidth="1"/>
    <col min="16" max="17" width="13.7109375" customWidth="1"/>
    <col min="18" max="18" width="11.5703125" bestFit="1" customWidth="1"/>
    <col min="19" max="19" width="18.140625" bestFit="1" customWidth="1"/>
    <col min="21" max="21" width="12.42578125" bestFit="1" customWidth="1"/>
    <col min="22" max="22" width="13.7109375" bestFit="1" customWidth="1"/>
  </cols>
  <sheetData>
    <row r="1" spans="1:22" x14ac:dyDescent="0.25">
      <c r="A1" s="4"/>
      <c r="B1" s="4"/>
      <c r="C1" s="5" t="s">
        <v>253</v>
      </c>
      <c r="D1" s="5"/>
      <c r="E1" s="5"/>
      <c r="F1" s="5"/>
      <c r="G1" s="13" t="s">
        <v>251</v>
      </c>
    </row>
    <row r="2" spans="1:22" x14ac:dyDescent="0.25">
      <c r="A2" s="4"/>
      <c r="B2" s="4"/>
      <c r="C2" s="7" t="s">
        <v>59</v>
      </c>
      <c r="D2" s="7" t="s">
        <v>61</v>
      </c>
      <c r="E2" s="7" t="s">
        <v>60</v>
      </c>
      <c r="F2" s="7" t="s">
        <v>62</v>
      </c>
      <c r="G2" s="14"/>
      <c r="N2" s="1" t="s">
        <v>59</v>
      </c>
      <c r="O2" s="1" t="s">
        <v>61</v>
      </c>
      <c r="P2" s="1"/>
      <c r="Q2" s="1"/>
      <c r="R2" s="1" t="s">
        <v>60</v>
      </c>
      <c r="S2" s="1" t="s">
        <v>62</v>
      </c>
      <c r="U2" s="1"/>
      <c r="V2" s="1"/>
    </row>
    <row r="3" spans="1:22" x14ac:dyDescent="0.25">
      <c r="A3" s="8" t="s">
        <v>250</v>
      </c>
      <c r="B3" s="7" t="s">
        <v>57</v>
      </c>
      <c r="C3" s="9">
        <f>COUNTA(White!A:A)-1</f>
        <v>28</v>
      </c>
      <c r="D3" s="9">
        <f>COUNTA(White!B:B)-1</f>
        <v>7</v>
      </c>
      <c r="E3" s="9">
        <f>COUNTA(White!C:C)-1</f>
        <v>5</v>
      </c>
      <c r="F3" s="9">
        <f>COUNTA(White!D:D)-1</f>
        <v>6</v>
      </c>
      <c r="G3" s="10">
        <f>SUM(C3:F3)</f>
        <v>46</v>
      </c>
      <c r="M3">
        <f>COUNTIF(Hispanic!A:A,N3)+COUNTIF(White!A:A,N3)+COUNTIF(Black!A:A,N3)+COUNTIF(Native!A:A,N3)+COUNTIF(Asian!A:A,N3)+COUNTIF(Other!A:A,N3)+COUNTIF(Hawaiian!A:A,N3)+COUNTIF(MixedRace!A:A,N3)</f>
        <v>6</v>
      </c>
      <c r="N3" t="s">
        <v>29</v>
      </c>
      <c r="O3" t="s">
        <v>61</v>
      </c>
      <c r="P3">
        <f>COUNTIF(Hispanic!B:B,O3)+COUNTIF(White!B:B,O3)+COUNTIF(Black!B:B,O3)+COUNTIF(Native!B:B,O3)+COUNTIF(Asian!B:B,O3)+COUNTIF(Other!B:B,O3)+COUNTIF(Hawaiian!B:B,O3)+COUNTIF(MixedRace!B:B,O3)-8</f>
        <v>5</v>
      </c>
      <c r="Q3">
        <f>COUNTIF(Hispanic!C:C,R3)+COUNTIF(White!C:C,R3)+COUNTIF(Black!C:C,R3)+COUNTIF(Native!C:C,R3)+COUNTIF(Asian!C:C,R3)+COUNTIF(Other!C:C,R3)+COUNTIF(Hawaiian!C:C,R3)+COUNTIF(MixedRace!C:C,R3)</f>
        <v>6</v>
      </c>
      <c r="R3" t="s">
        <v>46</v>
      </c>
      <c r="S3" t="s">
        <v>65</v>
      </c>
      <c r="T3">
        <f>COUNTIF(Hispanic!D:D,S3)+COUNTIF(White!D:D,S3)+COUNTIF(Black!D:D,S3)+COUNTIF(Native!D:D,S3)+COUNTIF(Asian!D:D,S3)+COUNTIF(Other!D:D,S3)+COUNTIF(Hawaiian!D:D,S3)+COUNTIF(MixedRace!D:D,S3)</f>
        <v>7</v>
      </c>
      <c r="U3" t="s">
        <v>249</v>
      </c>
    </row>
    <row r="4" spans="1:22" x14ac:dyDescent="0.25">
      <c r="A4" s="8"/>
      <c r="B4" s="7" t="s">
        <v>242</v>
      </c>
      <c r="C4" s="9">
        <f>COUNTA(Black!A:A)-1</f>
        <v>65</v>
      </c>
      <c r="D4" s="9">
        <f>COUNTA(Black!B:B)-1</f>
        <v>17</v>
      </c>
      <c r="E4" s="9">
        <f>COUNTA(Black!C:C)-1</f>
        <v>17</v>
      </c>
      <c r="F4" s="9">
        <f>COUNTA(Black!D:D)-1</f>
        <v>8</v>
      </c>
      <c r="G4" s="10">
        <f t="shared" ref="G4:G13" si="0">SUM(C4:F4)</f>
        <v>107</v>
      </c>
      <c r="M4">
        <f>COUNTIF(Hispanic!A:A,N4)+COUNTIF(White!A:A,N4)+COUNTIF(Black!A:A,N4)+COUNTIF(Native!A:A,N4)+COUNTIF(Asian!A:A,N4)+COUNTIF(Other!A:A,N4)+COUNTIF(Hawaiian!A:A,N4)+COUNTIF(MixedRace!A:A,N4)</f>
        <v>6</v>
      </c>
      <c r="N4" t="s">
        <v>108</v>
      </c>
      <c r="O4" t="s">
        <v>130</v>
      </c>
      <c r="P4">
        <f>COUNTIF(Hispanic!B:B,O4)+COUNTIF(White!B:B,O4)+COUNTIF(Black!B:B,O4)+COUNTIF(Native!B:B,O4)+COUNTIF(Asian!B:B,O4)+COUNTIF(Other!B:B,O4)+COUNTIF(Hawaiian!B:B,O4)+COUNTIF(MixedRace!B:B,O4)</f>
        <v>5</v>
      </c>
      <c r="Q4">
        <f>COUNTIF(Hispanic!C:C,R4)+COUNTIF(White!C:C,R4)+COUNTIF(Black!C:C,R4)+COUNTIF(Native!C:C,R4)+COUNTIF(Asian!C:C,R4)+COUNTIF(Other!C:C,R4)+COUNTIF(Hawaiian!C:C,R4)+COUNTIF(MixedRace!C:C,R4)</f>
        <v>6</v>
      </c>
      <c r="R4" t="s">
        <v>47</v>
      </c>
      <c r="S4" t="s">
        <v>70</v>
      </c>
      <c r="T4">
        <f>COUNTIF(Hispanic!D:D,S4)+COUNTIF(White!D:D,S4)+COUNTIF(Black!D:D,S4)+COUNTIF(Native!D:D,S4)+COUNTIF(Asian!D:D,S4)+COUNTIF(Other!D:D,S4)+COUNTIF(Hawaiian!D:D,S4)+COUNTIF(MixedRace!D:D,S4)</f>
        <v>6</v>
      </c>
    </row>
    <row r="5" spans="1:22" x14ac:dyDescent="0.25">
      <c r="A5" s="8"/>
      <c r="B5" s="7" t="s">
        <v>243</v>
      </c>
      <c r="C5" s="9">
        <f>COUNTA(Hispanic!A:A)-1</f>
        <v>38</v>
      </c>
      <c r="D5" s="9">
        <f>COUNTA(Hispanic!B:B)-1</f>
        <v>10</v>
      </c>
      <c r="E5" s="9">
        <f>COUNTA(Hispanic!C:C)-1</f>
        <v>18</v>
      </c>
      <c r="F5" s="9">
        <f>COUNTA(Hispanic!D:D)-1</f>
        <v>15</v>
      </c>
      <c r="G5" s="10">
        <f t="shared" si="0"/>
        <v>81</v>
      </c>
      <c r="M5">
        <f>COUNTIF(Hispanic!A:A,N5)+COUNTIF(White!A:A,N5)+COUNTIF(Black!A:A,N5)+COUNTIF(Native!A:A,N5)+COUNTIF(Asian!A:A,N5)+COUNTIF(Other!A:A,N5)+COUNTIF(Hawaiian!A:A,N5)+COUNTIF(MixedRace!A:A,N5)</f>
        <v>6</v>
      </c>
      <c r="N5" t="s">
        <v>28</v>
      </c>
      <c r="O5" t="s">
        <v>74</v>
      </c>
      <c r="P5">
        <f>COUNTIF(Hispanic!B:B,O5)+COUNTIF(White!B:B,O5)+COUNTIF(Black!B:B,O5)+COUNTIF(Native!B:B,O5)+COUNTIF(Asian!B:B,O5)+COUNTIF(Other!B:B,O5)+COUNTIF(Hawaiian!B:B,O5)+COUNTIF(MixedRace!B:B,O5)</f>
        <v>5</v>
      </c>
      <c r="Q5">
        <f>COUNTIF(Hispanic!C:C,R5)+COUNTIF(White!C:C,R5)+COUNTIF(Black!C:C,R5)+COUNTIF(Native!C:C,R5)+COUNTIF(Asian!C:C,R5)+COUNTIF(Other!C:C,R5)+COUNTIF(Hawaiian!C:C,R5)+COUNTIF(MixedRace!C:C,R5)</f>
        <v>5</v>
      </c>
      <c r="R5" t="s">
        <v>53</v>
      </c>
      <c r="S5" t="s">
        <v>63</v>
      </c>
      <c r="T5">
        <f>COUNTIF(Hispanic!D:D,S5)+COUNTIF(White!D:D,S5)+COUNTIF(Black!D:D,S5)+COUNTIF(Native!D:D,S5)+COUNTIF(Asian!D:D,S5)+COUNTIF(Other!D:D,S5)+COUNTIF(Hawaiian!D:D,S5)+COUNTIF(MixedRace!D:D,S5)</f>
        <v>5</v>
      </c>
    </row>
    <row r="6" spans="1:22" x14ac:dyDescent="0.25">
      <c r="A6" s="8"/>
      <c r="B6" s="7" t="s">
        <v>244</v>
      </c>
      <c r="C6" s="9">
        <f>COUNTA(Native!A:A)-1</f>
        <v>35</v>
      </c>
      <c r="D6" s="9">
        <f>COUNTA(Native!B:B)-1</f>
        <v>13</v>
      </c>
      <c r="E6" s="9">
        <f>COUNTA(Native!C:C)-1</f>
        <v>14</v>
      </c>
      <c r="F6" s="9">
        <f>COUNTA(Native!D:D)-1</f>
        <v>10</v>
      </c>
      <c r="G6" s="10">
        <f t="shared" si="0"/>
        <v>72</v>
      </c>
      <c r="M6">
        <f>COUNTIF(Hispanic!A:A,N6)+COUNTIF(White!A:A,N6)+COUNTIF(Black!A:A,N6)+COUNTIF(Native!A:A,N6)+COUNTIF(Asian!A:A,N6)+COUNTIF(Other!A:A,N6)+COUNTIF(Hawaiian!A:A,N6)+COUNTIF(MixedRace!A:A,N6)</f>
        <v>6</v>
      </c>
      <c r="N6" t="s">
        <v>24</v>
      </c>
      <c r="O6" t="s">
        <v>131</v>
      </c>
      <c r="P6">
        <f>COUNTIF(Hispanic!B:B,O6)+COUNTIF(White!B:B,O6)+COUNTIF(Black!B:B,O6)+COUNTIF(Native!B:B,O6)+COUNTIF(Asian!B:B,O6)+COUNTIF(Other!B:B,O6)+COUNTIF(Hawaiian!B:B,O6)+COUNTIF(MixedRace!B:B,O6)</f>
        <v>5</v>
      </c>
      <c r="Q6">
        <f>COUNTIF(Hispanic!C:C,R6)+COUNTIF(White!C:C,R6)+COUNTIF(Black!C:C,R6)+COUNTIF(Native!C:C,R6)+COUNTIF(Asian!C:C,R6)+COUNTIF(Other!C:C,R6)+COUNTIF(Hawaiian!C:C,R6)+COUNTIF(MixedRace!C:C,R6)</f>
        <v>5</v>
      </c>
      <c r="R6" t="s">
        <v>117</v>
      </c>
      <c r="S6" t="s">
        <v>68</v>
      </c>
      <c r="T6">
        <f>COUNTIF(Hispanic!D:D,S6)+COUNTIF(White!D:D,S6)+COUNTIF(Black!D:D,S6)+COUNTIF(Native!D:D,S6)+COUNTIF(Asian!D:D,S6)+COUNTIF(Other!D:D,S6)+COUNTIF(Hawaiian!D:D,S6)+COUNTIF(MixedRace!D:D,S6)</f>
        <v>5</v>
      </c>
    </row>
    <row r="7" spans="1:22" x14ac:dyDescent="0.25">
      <c r="A7" s="8"/>
      <c r="B7" s="7" t="s">
        <v>245</v>
      </c>
      <c r="C7" s="9">
        <f>COUNTA(Asian!A:A)-1</f>
        <v>65</v>
      </c>
      <c r="D7" s="9">
        <f>COUNTA(Asian!B:B)-1</f>
        <v>21</v>
      </c>
      <c r="E7" s="9">
        <f>COUNTA(Asian!C:C)-1</f>
        <v>21</v>
      </c>
      <c r="F7" s="9">
        <f>COUNTA(Asian!D:D)-1</f>
        <v>18</v>
      </c>
      <c r="G7" s="10">
        <f t="shared" si="0"/>
        <v>125</v>
      </c>
      <c r="M7">
        <f>COUNTIF(Hispanic!A:A,N7)+COUNTIF(White!A:A,N7)+COUNTIF(Black!A:A,N7)+COUNTIF(Native!A:A,N7)+COUNTIF(Asian!A:A,N7)+COUNTIF(Other!A:A,N7)+COUNTIF(Hawaiian!A:A,N7)+COUNTIF(MixedRace!A:A,N7)</f>
        <v>6</v>
      </c>
      <c r="N7" t="s">
        <v>3</v>
      </c>
      <c r="O7" t="s">
        <v>128</v>
      </c>
      <c r="P7">
        <f>COUNTIF(Hispanic!B:B,O7)+COUNTIF(White!B:B,O7)+COUNTIF(Black!B:B,O7)+COUNTIF(Native!B:B,O7)+COUNTIF(Asian!B:B,O7)+COUNTIF(Other!B:B,O7)+COUNTIF(Hawaiian!B:B,O7)+COUNTIF(MixedRace!B:B,O7)</f>
        <v>5</v>
      </c>
      <c r="Q7">
        <f>COUNTIF(Hispanic!C:C,R7)+COUNTIF(White!C:C,R7)+COUNTIF(Black!C:C,R7)+COUNTIF(Native!C:C,R7)+COUNTIF(Asian!C:C,R7)+COUNTIF(Other!C:C,R7)+COUNTIF(Hawaiian!C:C,R7)+COUNTIF(MixedRace!C:C,R7)</f>
        <v>5</v>
      </c>
      <c r="R7" t="s">
        <v>52</v>
      </c>
      <c r="S7" t="s">
        <v>122</v>
      </c>
      <c r="T7">
        <f>COUNTIF(Hispanic!D:D,S7)+COUNTIF(White!D:D,S7)+COUNTIF(Black!D:D,S7)+COUNTIF(Native!D:D,S7)+COUNTIF(Asian!D:D,S7)+COUNTIF(Other!D:D,S7)+COUNTIF(Hawaiian!D:D,S7)+COUNTIF(MixedRace!D:D,S7)</f>
        <v>4</v>
      </c>
    </row>
    <row r="8" spans="1:22" x14ac:dyDescent="0.25">
      <c r="A8" s="8"/>
      <c r="B8" s="7" t="s">
        <v>246</v>
      </c>
      <c r="C8" s="9">
        <f>COUNTA(Hawaiian!A:A)-1</f>
        <v>49</v>
      </c>
      <c r="D8" s="9">
        <f>COUNTA(Hawaiian!B:B)-1</f>
        <v>19</v>
      </c>
      <c r="E8" s="9">
        <f>COUNTA(Hawaiian!C:C)-1</f>
        <v>16</v>
      </c>
      <c r="F8" s="9">
        <f>COUNTA(Hawaiian!D:D)-1</f>
        <v>10</v>
      </c>
      <c r="G8" s="10">
        <f t="shared" si="0"/>
        <v>94</v>
      </c>
      <c r="M8">
        <f>COUNTIF(Hispanic!A:A,N8)+COUNTIF(White!A:A,N8)+COUNTIF(Black!A:A,N8)+COUNTIF(Native!A:A,N8)+COUNTIF(Asian!A:A,N8)+COUNTIF(Other!A:A,N8)+COUNTIF(Hawaiian!A:A,N8)+COUNTIF(MixedRace!A:A,N8)</f>
        <v>5</v>
      </c>
      <c r="N8" t="s">
        <v>11</v>
      </c>
      <c r="O8" t="s">
        <v>137</v>
      </c>
      <c r="P8">
        <f>COUNTIF(Hispanic!B:B,O8)+COUNTIF(White!B:B,O8)+COUNTIF(Black!B:B,O8)+COUNTIF(Native!B:B,O8)+COUNTIF(Asian!B:B,O8)+COUNTIF(Other!B:B,O8)+COUNTIF(Hawaiian!B:B,O8)+COUNTIF(MixedRace!B:B,O8)</f>
        <v>5</v>
      </c>
      <c r="Q8">
        <f>COUNTIF(Hispanic!C:C,R8)+COUNTIF(White!C:C,R8)+COUNTIF(Black!C:C,R8)+COUNTIF(Native!C:C,R8)+COUNTIF(Asian!C:C,R8)+COUNTIF(Other!C:C,R8)+COUNTIF(Hawaiian!C:C,R8)+COUNTIF(MixedRace!C:C,R8)</f>
        <v>5</v>
      </c>
      <c r="R8" t="s">
        <v>16</v>
      </c>
      <c r="S8" t="s">
        <v>66</v>
      </c>
      <c r="T8">
        <f>COUNTIF(Hispanic!D:D,S8)+COUNTIF(White!D:D,S8)+COUNTIF(Black!D:D,S8)+COUNTIF(Native!D:D,S8)+COUNTIF(Asian!D:D,S8)+COUNTIF(Other!D:D,S8)+COUNTIF(Hawaiian!D:D,S8)+COUNTIF(MixedRace!D:D,S8)</f>
        <v>4</v>
      </c>
    </row>
    <row r="9" spans="1:22" x14ac:dyDescent="0.25">
      <c r="A9" s="8"/>
      <c r="B9" s="7" t="s">
        <v>247</v>
      </c>
      <c r="C9" s="9">
        <f>COUNTA(Other!A:A)-1</f>
        <v>49</v>
      </c>
      <c r="D9" s="9">
        <f>COUNTA(Other!B:B)-1</f>
        <v>13</v>
      </c>
      <c r="E9" s="9">
        <f>COUNTA(Other!C:C)-1</f>
        <v>13</v>
      </c>
      <c r="F9" s="9">
        <f>COUNTA(Other!D:D)-1</f>
        <v>15</v>
      </c>
      <c r="G9" s="10">
        <f t="shared" si="0"/>
        <v>90</v>
      </c>
      <c r="M9">
        <f>COUNTIF(Hispanic!A:A,N9)+COUNTIF(White!A:A,N9)+COUNTIF(Black!A:A,N9)+COUNTIF(Native!A:A,N9)+COUNTIF(Asian!A:A,N9)+COUNTIF(Other!A:A,N9)+COUNTIF(Hawaiian!A:A,N9)+COUNTIF(MixedRace!A:A,N9)</f>
        <v>5</v>
      </c>
      <c r="N9" t="s">
        <v>99</v>
      </c>
      <c r="O9" t="s">
        <v>138</v>
      </c>
      <c r="P9">
        <f>COUNTIF(Hispanic!B:B,O9)+COUNTIF(White!B:B,O9)+COUNTIF(Black!B:B,O9)+COUNTIF(Native!B:B,O9)+COUNTIF(Asian!B:B,O9)+COUNTIF(Other!B:B,O9)+COUNTIF(Hawaiian!B:B,O9)+COUNTIF(MixedRace!B:B,O9)</f>
        <v>5</v>
      </c>
      <c r="Q9">
        <f>COUNTIF(Hispanic!C:C,R9)+COUNTIF(White!C:C,R9)+COUNTIF(Black!C:C,R9)+COUNTIF(Native!C:C,R9)+COUNTIF(Asian!C:C,R9)+COUNTIF(Other!C:C,R9)+COUNTIF(Hawaiian!C:C,R9)+COUNTIF(MixedRace!C:C,R9)</f>
        <v>5</v>
      </c>
      <c r="R9" t="s">
        <v>54</v>
      </c>
      <c r="S9" t="s">
        <v>147</v>
      </c>
      <c r="T9">
        <f>COUNTIF(Hispanic!D:D,S9)+COUNTIF(White!D:D,S9)+COUNTIF(Black!D:D,S9)+COUNTIF(Native!D:D,S9)+COUNTIF(Asian!D:D,S9)+COUNTIF(Other!D:D,S9)+COUNTIF(Hawaiian!D:D,S9)+COUNTIF(MixedRace!D:D,S9)</f>
        <v>4</v>
      </c>
    </row>
    <row r="10" spans="1:22" x14ac:dyDescent="0.25">
      <c r="A10" s="8"/>
      <c r="B10" s="7" t="s">
        <v>248</v>
      </c>
      <c r="C10" s="9">
        <f>COUNTA(MixedRace!A:A)-1</f>
        <v>47</v>
      </c>
      <c r="D10" s="9">
        <f>COUNTA(MixedRace!B:B)-1</f>
        <v>16</v>
      </c>
      <c r="E10" s="9">
        <f>COUNTA(MixedRace!C:C)-1</f>
        <v>14</v>
      </c>
      <c r="F10" s="9">
        <f>COUNTA(MixedRace!D:D)-1</f>
        <v>10</v>
      </c>
      <c r="G10" s="10">
        <f t="shared" si="0"/>
        <v>87</v>
      </c>
      <c r="M10">
        <f>COUNTIF(Hispanic!A:A,N10)+COUNTIF(White!A:A,N10)+COUNTIF(Black!A:A,N10)+COUNTIF(Native!A:A,N10)+COUNTIF(Asian!A:A,N10)+COUNTIF(Other!A:A,N10)+COUNTIF(Hawaiian!A:A,N10)+COUNTIF(MixedRace!A:A,N10)</f>
        <v>5</v>
      </c>
      <c r="N10" t="s">
        <v>23</v>
      </c>
      <c r="O10" t="s">
        <v>82</v>
      </c>
      <c r="P10">
        <f>COUNTIF(Hispanic!B:B,O10)+COUNTIF(White!B:B,O10)+COUNTIF(Black!B:B,O10)+COUNTIF(Native!B:B,O10)+COUNTIF(Asian!B:B,O10)+COUNTIF(Other!B:B,O10)+COUNTIF(Hawaiian!B:B,O10)+COUNTIF(MixedRace!B:B,O10)</f>
        <v>4</v>
      </c>
      <c r="Q10">
        <f>COUNTIF(Hispanic!C:C,R10)+COUNTIF(White!C:C,R10)+COUNTIF(Black!C:C,R10)+COUNTIF(Native!C:C,R10)+COUNTIF(Asian!C:C,R10)+COUNTIF(Other!C:C,R10)+COUNTIF(Hawaiian!C:C,R10)+COUNTIF(MixedRace!C:C,R10)</f>
        <v>5</v>
      </c>
      <c r="R10" t="s">
        <v>49</v>
      </c>
      <c r="S10" t="s">
        <v>123</v>
      </c>
      <c r="T10">
        <f>COUNTIF(Hispanic!D:D,S10)+COUNTIF(White!D:D,S10)+COUNTIF(Black!D:D,S10)+COUNTIF(Native!D:D,S10)+COUNTIF(Asian!D:D,S10)+COUNTIF(Other!D:D,S10)+COUNTIF(Hawaiian!D:D,S10)+COUNTIF(MixedRace!D:D,S10)</f>
        <v>4</v>
      </c>
    </row>
    <row r="11" spans="1:22" x14ac:dyDescent="0.25">
      <c r="A11" s="15"/>
      <c r="B11" s="7"/>
      <c r="C11" s="9"/>
      <c r="D11" s="9"/>
      <c r="E11" s="9"/>
      <c r="F11" s="9"/>
      <c r="G11" s="10"/>
      <c r="M11">
        <f>COUNTIF(Hispanic!A:A,N11)+COUNTIF(White!A:A,N11)+COUNTIF(Black!A:A,N11)+COUNTIF(Native!A:A,N11)+COUNTIF(Asian!A:A,N11)+COUNTIF(Other!A:A,N11)+COUNTIF(Hawaiian!A:A,N11)+COUNTIF(MixedRace!A:A,N11)</f>
        <v>5</v>
      </c>
      <c r="N11" t="s">
        <v>20</v>
      </c>
      <c r="O11" t="s">
        <v>85</v>
      </c>
      <c r="P11">
        <f>COUNTIF(Hispanic!B:B,O11)+COUNTIF(White!B:B,O11)+COUNTIF(Black!B:B,O11)+COUNTIF(Native!B:B,O11)+COUNTIF(Asian!B:B,O11)+COUNTIF(Other!B:B,O11)+COUNTIF(Hawaiian!B:B,O11)+COUNTIF(MixedRace!B:B,O11)</f>
        <v>4</v>
      </c>
      <c r="Q11">
        <f>COUNTIF(Hispanic!C:C,R11)+COUNTIF(White!C:C,R11)+COUNTIF(Black!C:C,R11)+COUNTIF(Native!C:C,R11)+COUNTIF(Asian!C:C,R11)+COUNTIF(Other!C:C,R11)+COUNTIF(Hawaiian!C:C,R11)+COUNTIF(MixedRace!C:C,R11)</f>
        <v>4</v>
      </c>
      <c r="R11" t="s">
        <v>48</v>
      </c>
      <c r="S11" t="s">
        <v>148</v>
      </c>
      <c r="T11">
        <f>COUNTIF(Hispanic!D:D,S11)+COUNTIF(White!D:D,S11)+COUNTIF(Black!D:D,S11)+COUNTIF(Native!D:D,S11)+COUNTIF(Asian!D:D,S11)+COUNTIF(Other!D:D,S11)+COUNTIF(Hawaiian!D:D,S11)+COUNTIF(MixedRace!D:D,S11)</f>
        <v>4</v>
      </c>
    </row>
    <row r="12" spans="1:22" x14ac:dyDescent="0.25">
      <c r="A12" s="16"/>
      <c r="B12" s="7" t="s">
        <v>251</v>
      </c>
      <c r="C12" s="10">
        <f>SUM(C3:C10)</f>
        <v>376</v>
      </c>
      <c r="D12" s="10">
        <f t="shared" ref="D12:F12" si="1">SUM(D3:D10)</f>
        <v>116</v>
      </c>
      <c r="E12" s="10">
        <f t="shared" si="1"/>
        <v>118</v>
      </c>
      <c r="F12" s="10">
        <f t="shared" si="1"/>
        <v>92</v>
      </c>
      <c r="G12" s="10">
        <f t="shared" si="0"/>
        <v>702</v>
      </c>
      <c r="M12">
        <f>COUNTIF(Hispanic!A:A,N12)+COUNTIF(White!A:A,N12)+COUNTIF(Black!A:A,N12)+COUNTIF(Native!A:A,N12)+COUNTIF(Asian!A:A,N12)+COUNTIF(Other!A:A,N12)+COUNTIF(Hawaiian!A:A,N12)+COUNTIF(MixedRace!A:A,N12)</f>
        <v>5</v>
      </c>
      <c r="N12" t="s">
        <v>26</v>
      </c>
      <c r="O12" t="s">
        <v>127</v>
      </c>
      <c r="P12">
        <f>COUNTIF(Hispanic!B:B,O12)+COUNTIF(White!B:B,O12)+COUNTIF(Black!B:B,O12)+COUNTIF(Native!B:B,O12)+COUNTIF(Asian!B:B,O12)+COUNTIF(Other!B:B,O12)+COUNTIF(Hawaiian!B:B,O12)+COUNTIF(MixedRace!B:B,O12)</f>
        <v>4</v>
      </c>
      <c r="Q12">
        <f>COUNTIF(Hispanic!C:C,R12)+COUNTIF(White!C:C,R12)+COUNTIF(Black!C:C,R12)+COUNTIF(Native!C:C,R12)+COUNTIF(Asian!C:C,R12)+COUNTIF(Other!C:C,R12)+COUNTIF(Hawaiian!C:C,R12)+COUNTIF(MixedRace!C:C,R12)</f>
        <v>4</v>
      </c>
      <c r="R12" t="s">
        <v>56</v>
      </c>
      <c r="S12" t="s">
        <v>64</v>
      </c>
      <c r="T12">
        <f>COUNTIF(Hispanic!D:D,S12)+COUNTIF(White!D:D,S12)+COUNTIF(Black!D:D,S12)+COUNTIF(Native!D:D,S12)+COUNTIF(Asian!D:D,S12)+COUNTIF(Other!D:D,S12)+COUNTIF(Hawaiian!D:D,S12)+COUNTIF(MixedRace!D:D,S12)</f>
        <v>4</v>
      </c>
    </row>
    <row r="13" spans="1:22" x14ac:dyDescent="0.25">
      <c r="A13" s="16"/>
      <c r="B13" s="7" t="s">
        <v>252</v>
      </c>
      <c r="C13" s="10">
        <f>COUNTA(N:N)-1</f>
        <v>134</v>
      </c>
      <c r="D13" s="10">
        <f>COUNTA(O:O)-1</f>
        <v>41</v>
      </c>
      <c r="E13" s="10">
        <f>COUNTA(R:R)-1</f>
        <v>48</v>
      </c>
      <c r="F13" s="10">
        <f>COUNTA(S:S)-1</f>
        <v>31</v>
      </c>
      <c r="G13" s="10">
        <f t="shared" si="0"/>
        <v>254</v>
      </c>
      <c r="M13">
        <f>COUNTIF(Hispanic!A:A,N13)+COUNTIF(White!A:A,N13)+COUNTIF(Black!A:A,N13)+COUNTIF(Native!A:A,N13)+COUNTIF(Asian!A:A,N13)+COUNTIF(Other!A:A,N13)+COUNTIF(Hawaiian!A:A,N13)+COUNTIF(MixedRace!A:A,N13)</f>
        <v>5</v>
      </c>
      <c r="N13" t="s">
        <v>45</v>
      </c>
      <c r="O13" t="s">
        <v>80</v>
      </c>
      <c r="P13">
        <f>COUNTIF(Hispanic!B:B,O13)+COUNTIF(White!B:B,O13)+COUNTIF(Black!B:B,O13)+COUNTIF(Native!B:B,O13)+COUNTIF(Asian!B:B,O13)+COUNTIF(Other!B:B,O13)+COUNTIF(Hawaiian!B:B,O13)+COUNTIF(MixedRace!B:B,O13)</f>
        <v>4</v>
      </c>
      <c r="Q13">
        <f>COUNTIF(Hispanic!C:C,R13)+COUNTIF(White!C:C,R13)+COUNTIF(Black!C:C,R13)+COUNTIF(Native!C:C,R13)+COUNTIF(Asian!C:C,R13)+COUNTIF(Other!C:C,R13)+COUNTIF(Hawaiian!C:C,R13)+COUNTIF(MixedRace!C:C,R13)</f>
        <v>4</v>
      </c>
      <c r="R13" t="s">
        <v>152</v>
      </c>
      <c r="S13" t="s">
        <v>69</v>
      </c>
      <c r="T13">
        <f>COUNTIF(Hispanic!D:D,S13)+COUNTIF(White!D:D,S13)+COUNTIF(Black!D:D,S13)+COUNTIF(Native!D:D,S13)+COUNTIF(Asian!D:D,S13)+COUNTIF(Other!D:D,S13)+COUNTIF(Hawaiian!D:D,S13)+COUNTIF(MixedRace!D:D,S13)</f>
        <v>4</v>
      </c>
    </row>
    <row r="14" spans="1:22" x14ac:dyDescent="0.25">
      <c r="A14" s="17"/>
      <c r="B14" s="11" t="s">
        <v>254</v>
      </c>
      <c r="C14" s="12">
        <f>C13/254</f>
        <v>0.52755905511811019</v>
      </c>
      <c r="D14" s="12">
        <f>D13/77</f>
        <v>0.53246753246753242</v>
      </c>
      <c r="E14" s="12">
        <f>E13/75</f>
        <v>0.64</v>
      </c>
      <c r="F14" s="12">
        <f>F13/60</f>
        <v>0.51666666666666672</v>
      </c>
      <c r="G14" s="6"/>
      <c r="M14">
        <f>COUNTIF(Hispanic!A:A,N14)+COUNTIF(White!A:A,N14)+COUNTIF(Black!A:A,N14)+COUNTIF(Native!A:A,N14)+COUNTIF(Asian!A:A,N14)+COUNTIF(Other!A:A,N14)+COUNTIF(Hawaiian!A:A,N14)+COUNTIF(MixedRace!A:A,N14)</f>
        <v>5</v>
      </c>
      <c r="N14" t="s">
        <v>5</v>
      </c>
      <c r="O14" t="s">
        <v>77</v>
      </c>
      <c r="P14">
        <f>COUNTIF(Hispanic!B:B,O14)+COUNTIF(White!B:B,O14)+COUNTIF(Black!B:B,O14)+COUNTIF(Native!B:B,O14)+COUNTIF(Asian!B:B,O14)+COUNTIF(Other!B:B,O14)+COUNTIF(Hawaiian!B:B,O14)+COUNTIF(MixedRace!B:B,O14)</f>
        <v>4</v>
      </c>
      <c r="Q14">
        <f>COUNTIF(Hispanic!C:C,R14)+COUNTIF(White!C:C,R14)+COUNTIF(Black!C:C,R14)+COUNTIF(Native!C:C,R14)+COUNTIF(Asian!C:C,R14)+COUNTIF(Other!C:C,R14)+COUNTIF(Hawaiian!C:C,R14)+COUNTIF(MixedRace!C:C,R14)</f>
        <v>4</v>
      </c>
      <c r="R14" t="s">
        <v>57</v>
      </c>
      <c r="S14" t="s">
        <v>115</v>
      </c>
      <c r="T14">
        <f>COUNTIF(Hispanic!D:D,S14)+COUNTIF(White!D:D,S14)+COUNTIF(Black!D:D,S14)+COUNTIF(Native!D:D,S14)+COUNTIF(Asian!D:D,S14)+COUNTIF(Other!D:D,S14)+COUNTIF(Hawaiian!D:D,S14)+COUNTIF(MixedRace!D:D,S14)</f>
        <v>3</v>
      </c>
    </row>
    <row r="15" spans="1:22" x14ac:dyDescent="0.25">
      <c r="M15">
        <f>COUNTIF(Hispanic!A:A,N15)+COUNTIF(White!A:A,N15)+COUNTIF(Black!A:A,N15)+COUNTIF(Native!A:A,N15)+COUNTIF(Asian!A:A,N15)+COUNTIF(Other!A:A,N15)+COUNTIF(Hawaiian!A:A,N15)+COUNTIF(MixedRace!A:A,N15)</f>
        <v>5</v>
      </c>
      <c r="N15" t="s">
        <v>31</v>
      </c>
      <c r="O15" t="s">
        <v>79</v>
      </c>
      <c r="P15">
        <f>COUNTIF(Hispanic!B:B,O15)+COUNTIF(White!B:B,O15)+COUNTIF(Black!B:B,O15)+COUNTIF(Native!B:B,O15)+COUNTIF(Asian!B:B,O15)+COUNTIF(Other!B:B,O15)+COUNTIF(Hawaiian!B:B,O15)+COUNTIF(MixedRace!B:B,O15)</f>
        <v>3</v>
      </c>
      <c r="Q15">
        <f>COUNTIF(Hispanic!C:C,R15)+COUNTIF(White!C:C,R15)+COUNTIF(Black!C:C,R15)+COUNTIF(Native!C:C,R15)+COUNTIF(Asian!C:C,R15)+COUNTIF(Other!C:C,R15)+COUNTIF(Hawaiian!C:C,R15)+COUNTIF(MixedRace!C:C,R15)</f>
        <v>3</v>
      </c>
      <c r="R15" t="s">
        <v>114</v>
      </c>
      <c r="S15" t="s">
        <v>145</v>
      </c>
      <c r="T15">
        <f>COUNTIF(Hispanic!D:D,S15)+COUNTIF(White!D:D,S15)+COUNTIF(Black!D:D,S15)+COUNTIF(Native!D:D,S15)+COUNTIF(Asian!D:D,S15)+COUNTIF(Other!D:D,S15)+COUNTIF(Hawaiian!D:D,S15)+COUNTIF(MixedRace!D:D,S15)</f>
        <v>3</v>
      </c>
    </row>
    <row r="16" spans="1:22" x14ac:dyDescent="0.25">
      <c r="M16">
        <f>COUNTIF(Hispanic!A:A,N16)+COUNTIF(White!A:A,N16)+COUNTIF(Black!A:A,N16)+COUNTIF(Native!A:A,N16)+COUNTIF(Asian!A:A,N16)+COUNTIF(Other!A:A,N16)+COUNTIF(Hawaiian!A:A,N16)+COUNTIF(MixedRace!A:A,N16)</f>
        <v>5</v>
      </c>
      <c r="N16" t="s">
        <v>15</v>
      </c>
      <c r="O16" t="s">
        <v>135</v>
      </c>
      <c r="P16">
        <f>COUNTIF(Hispanic!B:B,O16)+COUNTIF(White!B:B,O16)+COUNTIF(Black!B:B,O16)+COUNTIF(Native!B:B,O16)+COUNTIF(Asian!B:B,O16)+COUNTIF(Other!B:B,O16)+COUNTIF(Hawaiian!B:B,O16)+COUNTIF(MixedRace!B:B,O16)</f>
        <v>3</v>
      </c>
      <c r="Q16">
        <f>COUNTIF(Hispanic!C:C,R16)+COUNTIF(White!C:C,R16)+COUNTIF(Black!C:C,R16)+COUNTIF(Native!C:C,R16)+COUNTIF(Asian!C:C,R16)+COUNTIF(Other!C:C,R16)+COUNTIF(Hawaiian!C:C,R16)+COUNTIF(MixedRace!C:C,R16)</f>
        <v>3</v>
      </c>
      <c r="R16" t="s">
        <v>153</v>
      </c>
      <c r="S16" t="s">
        <v>194</v>
      </c>
      <c r="T16">
        <f>COUNTIF(Hispanic!D:D,S16)+COUNTIF(White!D:D,S16)+COUNTIF(Black!D:D,S16)+COUNTIF(Native!D:D,S16)+COUNTIF(Asian!D:D,S16)+COUNTIF(Other!D:D,S16)+COUNTIF(Hawaiian!D:D,S16)+COUNTIF(MixedRace!D:D,S16)</f>
        <v>3</v>
      </c>
    </row>
    <row r="17" spans="3:20" x14ac:dyDescent="0.25">
      <c r="M17">
        <f>COUNTIF(Hispanic!A:A,N17)+COUNTIF(White!A:A,N17)+COUNTIF(Black!A:A,N17)+COUNTIF(Native!A:A,N17)+COUNTIF(Asian!A:A,N17)+COUNTIF(Other!A:A,N17)+COUNTIF(Hawaiian!A:A,N17)+COUNTIF(MixedRace!A:A,N17)</f>
        <v>5</v>
      </c>
      <c r="N17" t="s">
        <v>25</v>
      </c>
      <c r="O17" t="s">
        <v>142</v>
      </c>
      <c r="P17">
        <f>COUNTIF(Hispanic!B:B,O17)+COUNTIF(White!B:B,O17)+COUNTIF(Black!B:B,O17)+COUNTIF(Native!B:B,O17)+COUNTIF(Asian!B:B,O17)+COUNTIF(Other!B:B,O17)+COUNTIF(Hawaiian!B:B,O17)+COUNTIF(MixedRace!B:B,O17)</f>
        <v>3</v>
      </c>
      <c r="Q17">
        <f>COUNTIF(Hispanic!C:C,R17)+COUNTIF(White!C:C,R17)+COUNTIF(Black!C:C,R17)+COUNTIF(Native!C:C,R17)+COUNTIF(Asian!C:C,R17)+COUNTIF(Other!C:C,R17)+COUNTIF(Hawaiian!C:C,R17)+COUNTIF(MixedRace!C:C,R17)</f>
        <v>3</v>
      </c>
      <c r="R17" t="s">
        <v>119</v>
      </c>
      <c r="S17" t="s">
        <v>72</v>
      </c>
      <c r="T17">
        <f>COUNTIF(Hispanic!D:D,S17)+COUNTIF(White!D:D,S17)+COUNTIF(Black!D:D,S17)+COUNTIF(Native!D:D,S17)+COUNTIF(Asian!D:D,S17)+COUNTIF(Other!D:D,S17)+COUNTIF(Hawaiian!D:D,S17)+COUNTIF(MixedRace!D:D,S17)</f>
        <v>3</v>
      </c>
    </row>
    <row r="18" spans="3:20" x14ac:dyDescent="0.25">
      <c r="M18">
        <f>COUNTIF(Hispanic!A:A,N18)+COUNTIF(White!A:A,N18)+COUNTIF(Black!A:A,N18)+COUNTIF(Native!A:A,N18)+COUNTIF(Asian!A:A,N18)+COUNTIF(Other!A:A,N18)+COUNTIF(Hawaiian!A:A,N18)+COUNTIF(MixedRace!A:A,N18)</f>
        <v>5</v>
      </c>
      <c r="N18" t="s">
        <v>16</v>
      </c>
      <c r="O18" t="s">
        <v>84</v>
      </c>
      <c r="P18">
        <f>COUNTIF(Hispanic!B:B,O18)+COUNTIF(White!B:B,O18)+COUNTIF(Black!B:B,O18)+COUNTIF(Native!B:B,O18)+COUNTIF(Asian!B:B,O18)+COUNTIF(Other!B:B,O18)+COUNTIF(Hawaiian!B:B,O18)+COUNTIF(MixedRace!B:B,O18)</f>
        <v>3</v>
      </c>
      <c r="Q18">
        <f>COUNTIF(Hispanic!C:C,R18)+COUNTIF(White!C:C,R18)+COUNTIF(Black!C:C,R18)+COUNTIF(Native!C:C,R18)+COUNTIF(Asian!C:C,R18)+COUNTIF(Other!C:C,R18)+COUNTIF(Hawaiian!C:C,R18)+COUNTIF(MixedRace!C:C,R18)</f>
        <v>3</v>
      </c>
      <c r="R18" t="s">
        <v>115</v>
      </c>
      <c r="S18" t="s">
        <v>126</v>
      </c>
      <c r="T18">
        <f>COUNTIF(Hispanic!D:D,S18)+COUNTIF(White!D:D,S18)+COUNTIF(Black!D:D,S18)+COUNTIF(Native!D:D,S18)+COUNTIF(Asian!D:D,S18)+COUNTIF(Other!D:D,S18)+COUNTIF(Hawaiian!D:D,S18)+COUNTIF(MixedRace!D:D,S18)</f>
        <v>3</v>
      </c>
    </row>
    <row r="19" spans="3:20" x14ac:dyDescent="0.25">
      <c r="M19">
        <f>COUNTIF(Hispanic!A:A,N19)+COUNTIF(White!A:A,N19)+COUNTIF(Black!A:A,N19)+COUNTIF(Native!A:A,N19)+COUNTIF(Asian!A:A,N19)+COUNTIF(Other!A:A,N19)+COUNTIF(Hawaiian!A:A,N19)+COUNTIF(MixedRace!A:A,N19)</f>
        <v>5</v>
      </c>
      <c r="N19" t="s">
        <v>27</v>
      </c>
      <c r="O19" t="s">
        <v>78</v>
      </c>
      <c r="P19">
        <f>COUNTIF(Hispanic!B:B,O19)+COUNTIF(White!B:B,O19)+COUNTIF(Black!B:B,O19)+COUNTIF(Native!B:B,O19)+COUNTIF(Asian!B:B,O19)+COUNTIF(Other!B:B,O19)+COUNTIF(Hawaiian!B:B,O19)+COUNTIF(MixedRace!B:B,O19)</f>
        <v>3</v>
      </c>
      <c r="Q19">
        <f>COUNTIF(Hispanic!C:C,R19)+COUNTIF(White!C:C,R19)+COUNTIF(Black!C:C,R19)+COUNTIF(Native!C:C,R19)+COUNTIF(Asian!C:C,R19)+COUNTIF(Other!C:C,R19)+COUNTIF(Hawaiian!C:C,R19)+COUNTIF(MixedRace!C:C,R19)</f>
        <v>3</v>
      </c>
      <c r="R19" t="s">
        <v>58</v>
      </c>
      <c r="S19" t="s">
        <v>67</v>
      </c>
      <c r="T19">
        <f>COUNTIF(Hispanic!D:D,S19)+COUNTIF(White!D:D,S19)+COUNTIF(Black!D:D,S19)+COUNTIF(Native!D:D,S19)+COUNTIF(Asian!D:D,S19)+COUNTIF(Other!D:D,S19)+COUNTIF(Hawaiian!D:D,S19)+COUNTIF(MixedRace!D:D,S19)</f>
        <v>3</v>
      </c>
    </row>
    <row r="20" spans="3:20" x14ac:dyDescent="0.25">
      <c r="M20">
        <f>COUNTIF(Hispanic!A:A,N20)+COUNTIF(White!A:A,N20)+COUNTIF(Black!A:A,N20)+COUNTIF(Native!A:A,N20)+COUNTIF(Asian!A:A,N20)+COUNTIF(Other!A:A,N20)+COUNTIF(Hawaiian!A:A,N20)+COUNTIF(MixedRace!A:A,N20)</f>
        <v>5</v>
      </c>
      <c r="N20" t="s">
        <v>92</v>
      </c>
      <c r="O20" t="s">
        <v>75</v>
      </c>
      <c r="P20">
        <f>COUNTIF(Hispanic!B:B,O20)+COUNTIF(White!B:B,O20)+COUNTIF(Black!B:B,O20)+COUNTIF(Native!B:B,O20)+COUNTIF(Asian!B:B,O20)+COUNTIF(Other!B:B,O20)+COUNTIF(Hawaiian!B:B,O20)+COUNTIF(MixedRace!B:B,O20)</f>
        <v>3</v>
      </c>
      <c r="Q20">
        <f>COUNTIF(Hispanic!C:C,R20)+COUNTIF(White!C:C,R20)+COUNTIF(Black!C:C,R20)+COUNTIF(Native!C:C,R20)+COUNTIF(Asian!C:C,R20)+COUNTIF(Other!C:C,R20)+COUNTIF(Hawaiian!C:C,R20)+COUNTIF(MixedRace!C:C,R20)</f>
        <v>3</v>
      </c>
      <c r="R20" t="s">
        <v>151</v>
      </c>
      <c r="S20" t="s">
        <v>184</v>
      </c>
      <c r="T20">
        <f>COUNTIF(Hispanic!D:D,S20)+COUNTIF(White!D:D,S20)+COUNTIF(Black!D:D,S20)+COUNTIF(Native!D:D,S20)+COUNTIF(Asian!D:D,S20)+COUNTIF(Other!D:D,S20)+COUNTIF(Hawaiian!D:D,S20)+COUNTIF(MixedRace!D:D,S20)</f>
        <v>2</v>
      </c>
    </row>
    <row r="21" spans="3:20" x14ac:dyDescent="0.25">
      <c r="C21" s="2">
        <f>254</f>
        <v>254</v>
      </c>
      <c r="D21" s="2">
        <f>77</f>
        <v>77</v>
      </c>
      <c r="E21" s="2">
        <f>75</f>
        <v>75</v>
      </c>
      <c r="F21" s="2">
        <f>60</f>
        <v>60</v>
      </c>
      <c r="G21" s="3">
        <f>SUM(C21:F21)</f>
        <v>466</v>
      </c>
      <c r="M21">
        <f>COUNTIF(Hispanic!A:A,N21)+COUNTIF(White!A:A,N21)+COUNTIF(Black!A:A,N21)+COUNTIF(Native!A:A,N21)+COUNTIF(Asian!A:A,N21)+COUNTIF(Other!A:A,N21)+COUNTIF(Hawaiian!A:A,N21)+COUNTIF(MixedRace!A:A,N21)</f>
        <v>5</v>
      </c>
      <c r="N21" t="s">
        <v>13</v>
      </c>
      <c r="O21" t="s">
        <v>86</v>
      </c>
      <c r="P21">
        <f>COUNTIF(Hispanic!B:B,O21)+COUNTIF(White!B:B,O21)+COUNTIF(Black!B:B,O21)+COUNTIF(Native!B:B,O21)+COUNTIF(Asian!B:B,O21)+COUNTIF(Other!B:B,O21)+COUNTIF(Hawaiian!B:B,O21)+COUNTIF(MixedRace!B:B,O21)</f>
        <v>3</v>
      </c>
      <c r="Q21">
        <f>COUNTIF(Hispanic!C:C,R21)+COUNTIF(White!C:C,R21)+COUNTIF(Black!C:C,R21)+COUNTIF(Native!C:C,R21)+COUNTIF(Asian!C:C,R21)+COUNTIF(Other!C:C,R21)+COUNTIF(Hawaiian!C:C,R21)+COUNTIF(MixedRace!C:C,R21)</f>
        <v>3</v>
      </c>
      <c r="R21" t="s">
        <v>113</v>
      </c>
      <c r="S21" t="s">
        <v>124</v>
      </c>
      <c r="T21">
        <f>COUNTIF(Hispanic!D:D,S21)+COUNTIF(White!D:D,S21)+COUNTIF(Black!D:D,S21)+COUNTIF(Native!D:D,S21)+COUNTIF(Asian!D:D,S21)+COUNTIF(Other!D:D,S21)+COUNTIF(Hawaiian!D:D,S21)+COUNTIF(MixedRace!D:D,S21)</f>
        <v>2</v>
      </c>
    </row>
    <row r="22" spans="3:20" x14ac:dyDescent="0.25">
      <c r="C22">
        <f>254/G22</f>
        <v>0.54506437768240346</v>
      </c>
      <c r="G22">
        <v>466</v>
      </c>
      <c r="M22">
        <f>COUNTIF(Hispanic!A:A,N22)+COUNTIF(White!A:A,N22)+COUNTIF(Black!A:A,N22)+COUNTIF(Native!A:A,N22)+COUNTIF(Asian!A:A,N22)+COUNTIF(Other!A:A,N22)+COUNTIF(Hawaiian!A:A,N22)+COUNTIF(MixedRace!A:A,N22)</f>
        <v>5</v>
      </c>
      <c r="N22" t="s">
        <v>43</v>
      </c>
      <c r="O22" t="s">
        <v>143</v>
      </c>
      <c r="P22">
        <f>COUNTIF(Hispanic!B:B,O22)+COUNTIF(White!B:B,O22)+COUNTIF(Black!B:B,O22)+COUNTIF(Native!B:B,O22)+COUNTIF(Asian!B:B,O22)+COUNTIF(Other!B:B,O22)+COUNTIF(Hawaiian!B:B,O22)+COUNTIF(MixedRace!B:B,O22)</f>
        <v>3</v>
      </c>
      <c r="Q22">
        <f>COUNTIF(Hispanic!C:C,R22)+COUNTIF(White!C:C,R22)+COUNTIF(Black!C:C,R22)+COUNTIF(Native!C:C,R22)+COUNTIF(Asian!C:C,R22)+COUNTIF(Other!C:C,R22)+COUNTIF(Hawaiian!C:C,R22)+COUNTIF(MixedRace!C:C,R22)</f>
        <v>3</v>
      </c>
      <c r="R22" t="s">
        <v>150</v>
      </c>
      <c r="S22" t="s">
        <v>146</v>
      </c>
      <c r="T22">
        <f>COUNTIF(Hispanic!D:D,S22)+COUNTIF(White!D:D,S22)+COUNTIF(Black!D:D,S22)+COUNTIF(Native!D:D,S22)+COUNTIF(Asian!D:D,S22)+COUNTIF(Other!D:D,S22)+COUNTIF(Hawaiian!D:D,S22)+COUNTIF(MixedRace!D:D,S22)</f>
        <v>2</v>
      </c>
    </row>
    <row r="23" spans="3:20" x14ac:dyDescent="0.25">
      <c r="M23">
        <f>COUNTIF(Hispanic!A:A,N23)+COUNTIF(White!A:A,N23)+COUNTIF(Black!A:A,N23)+COUNTIF(Native!A:A,N23)+COUNTIF(Asian!A:A,N23)+COUNTIF(Other!A:A,N23)+COUNTIF(Hawaiian!A:A,N23)+COUNTIF(MixedRace!A:A,N23)</f>
        <v>5</v>
      </c>
      <c r="N23" t="s">
        <v>17</v>
      </c>
      <c r="O23" t="s">
        <v>81</v>
      </c>
      <c r="P23">
        <f>COUNTIF(Hispanic!B:B,O23)+COUNTIF(White!B:B,O23)+COUNTIF(Black!B:B,O23)+COUNTIF(Native!B:B,O23)+COUNTIF(Asian!B:B,O23)+COUNTIF(Other!B:B,O23)+COUNTIF(Hawaiian!B:B,O23)+COUNTIF(MixedRace!B:B,O23)</f>
        <v>3</v>
      </c>
      <c r="Q23">
        <f>COUNTIF(Hispanic!C:C,R23)+COUNTIF(White!C:C,R23)+COUNTIF(Black!C:C,R23)+COUNTIF(Native!C:C,R23)+COUNTIF(Asian!C:C,R23)+COUNTIF(Other!C:C,R23)+COUNTIF(Hawaiian!C:C,R23)+COUNTIF(MixedRace!C:C,R23)</f>
        <v>2</v>
      </c>
      <c r="R23" t="s">
        <v>180</v>
      </c>
      <c r="S23" t="s">
        <v>182</v>
      </c>
      <c r="T23">
        <f>COUNTIF(Hispanic!D:D,S23)+COUNTIF(White!D:D,S23)+COUNTIF(Black!D:D,S23)+COUNTIF(Native!D:D,S23)+COUNTIF(Asian!D:D,S23)+COUNTIF(Other!D:D,S23)+COUNTIF(Hawaiian!D:D,S23)+COUNTIF(MixedRace!D:D,S23)</f>
        <v>2</v>
      </c>
    </row>
    <row r="24" spans="3:20" x14ac:dyDescent="0.25">
      <c r="M24">
        <f>COUNTIF(Hispanic!A:A,N24)+COUNTIF(White!A:A,N24)+COUNTIF(Black!A:A,N24)+COUNTIF(Native!A:A,N24)+COUNTIF(Asian!A:A,N24)+COUNTIF(Other!A:A,N24)+COUNTIF(Hawaiian!A:A,N24)+COUNTIF(MixedRace!A:A,N24)</f>
        <v>5</v>
      </c>
      <c r="N24" t="s">
        <v>18</v>
      </c>
      <c r="O24" t="s">
        <v>59</v>
      </c>
      <c r="P24">
        <f>COUNTIF(Hispanic!B:B,O24)+COUNTIF(White!B:B,O24)+COUNTIF(Black!B:B,O24)+COUNTIF(Native!B:B,O24)+COUNTIF(Asian!B:B,O24)+COUNTIF(Other!B:B,O24)+COUNTIF(Hawaiian!B:B,O24)+COUNTIF(MixedRace!B:B,O24)</f>
        <v>3</v>
      </c>
      <c r="Q24">
        <f>COUNTIF(Hispanic!C:C,R24)+COUNTIF(White!C:C,R24)+COUNTIF(Black!C:C,R24)+COUNTIF(Native!C:C,R24)+COUNTIF(Asian!C:C,R24)+COUNTIF(Other!C:C,R24)+COUNTIF(Hawaiian!C:C,R24)+COUNTIF(MixedRace!C:C,R24)</f>
        <v>2</v>
      </c>
      <c r="R24" t="s">
        <v>121</v>
      </c>
      <c r="S24" t="s">
        <v>125</v>
      </c>
      <c r="T24">
        <f>COUNTIF(Hispanic!D:D,S24)+COUNTIF(White!D:D,S24)+COUNTIF(Black!D:D,S24)+COUNTIF(Native!D:D,S24)+COUNTIF(Asian!D:D,S24)+COUNTIF(Other!D:D,S24)+COUNTIF(Hawaiian!D:D,S24)+COUNTIF(MixedRace!D:D,S24)</f>
        <v>2</v>
      </c>
    </row>
    <row r="25" spans="3:20" x14ac:dyDescent="0.25">
      <c r="M25">
        <f>COUNTIF(Hispanic!A:A,N25)+COUNTIF(White!A:A,N25)+COUNTIF(Black!A:A,N25)+COUNTIF(Native!A:A,N25)+COUNTIF(Asian!A:A,N25)+COUNTIF(Other!A:A,N25)+COUNTIF(Hawaiian!A:A,N25)+COUNTIF(MixedRace!A:A,N25)</f>
        <v>5</v>
      </c>
      <c r="N25" t="s">
        <v>8</v>
      </c>
      <c r="O25" t="s">
        <v>122</v>
      </c>
      <c r="P25">
        <f>COUNTIF(Hispanic!B:B,O25)+COUNTIF(White!B:B,O25)+COUNTIF(Black!B:B,O25)+COUNTIF(Native!B:B,O25)+COUNTIF(Asian!B:B,O25)+COUNTIF(Other!B:B,O25)+COUNTIF(Hawaiian!B:B,O25)+COUNTIF(MixedRace!B:B,O25)</f>
        <v>2</v>
      </c>
      <c r="Q25">
        <f>COUNTIF(Hispanic!C:C,R25)+COUNTIF(White!C:C,R25)+COUNTIF(Black!C:C,R25)+COUNTIF(Native!C:C,R25)+COUNTIF(Asian!C:C,R25)+COUNTIF(Other!C:C,R25)+COUNTIF(Hawaiian!C:C,R25)+COUNTIF(MixedRace!C:C,R25)</f>
        <v>2</v>
      </c>
      <c r="R25" t="s">
        <v>220</v>
      </c>
      <c r="S25" t="s">
        <v>222</v>
      </c>
      <c r="T25">
        <f>COUNTIF(Hispanic!D:D,S25)+COUNTIF(White!D:D,S25)+COUNTIF(Black!D:D,S25)+COUNTIF(Native!D:D,S25)+COUNTIF(Asian!D:D,S25)+COUNTIF(Other!D:D,S25)+COUNTIF(Hawaiian!D:D,S25)+COUNTIF(MixedRace!D:D,S25)</f>
        <v>2</v>
      </c>
    </row>
    <row r="26" spans="3:20" x14ac:dyDescent="0.25">
      <c r="M26">
        <f>COUNTIF(Hispanic!A:A,N26)+COUNTIF(White!A:A,N26)+COUNTIF(Black!A:A,N26)+COUNTIF(Native!A:A,N26)+COUNTIF(Asian!A:A,N26)+COUNTIF(Other!A:A,N26)+COUNTIF(Hawaiian!A:A,N26)+COUNTIF(MixedRace!A:A,N26)</f>
        <v>5</v>
      </c>
      <c r="N26" t="s">
        <v>32</v>
      </c>
      <c r="O26" t="s">
        <v>179</v>
      </c>
      <c r="P26">
        <f>COUNTIF(Hispanic!B:B,O26)+COUNTIF(White!B:B,O26)+COUNTIF(Black!B:B,O26)+COUNTIF(Native!B:B,O26)+COUNTIF(Asian!B:B,O26)+COUNTIF(Other!B:B,O26)+COUNTIF(Hawaiian!B:B,O26)+COUNTIF(MixedRace!B:B,O26)</f>
        <v>2</v>
      </c>
      <c r="Q26">
        <f>COUNTIF(Hispanic!C:C,R26)+COUNTIF(White!C:C,R26)+COUNTIF(Black!C:C,R26)+COUNTIF(Native!C:C,R26)+COUNTIF(Asian!C:C,R26)+COUNTIF(Other!C:C,R26)+COUNTIF(Hawaiian!C:C,R26)+COUNTIF(MixedRace!C:C,R26)</f>
        <v>2</v>
      </c>
      <c r="R26" t="s">
        <v>142</v>
      </c>
      <c r="S26" t="s">
        <v>144</v>
      </c>
      <c r="T26">
        <f>COUNTIF(Hispanic!D:D,S26)+COUNTIF(White!D:D,S26)+COUNTIF(Black!D:D,S26)+COUNTIF(Native!D:D,S26)+COUNTIF(Asian!D:D,S26)+COUNTIF(Other!D:D,S26)+COUNTIF(Hawaiian!D:D,S26)+COUNTIF(MixedRace!D:D,S26)</f>
        <v>2</v>
      </c>
    </row>
    <row r="27" spans="3:20" x14ac:dyDescent="0.25">
      <c r="M27">
        <f>COUNTIF(Hispanic!A:A,N27)+COUNTIF(White!A:A,N27)+COUNTIF(Black!A:A,N27)+COUNTIF(Native!A:A,N27)+COUNTIF(Asian!A:A,N27)+COUNTIF(Other!A:A,N27)+COUNTIF(Hawaiian!A:A,N27)+COUNTIF(MixedRace!A:A,N27)</f>
        <v>5</v>
      </c>
      <c r="N27" t="s">
        <v>93</v>
      </c>
      <c r="O27" t="s">
        <v>129</v>
      </c>
      <c r="P27">
        <f>COUNTIF(Hispanic!B:B,O27)+COUNTIF(White!B:B,O27)+COUNTIF(Black!B:B,O27)+COUNTIF(Native!B:B,O27)+COUNTIF(Asian!B:B,O27)+COUNTIF(Other!B:B,O27)+COUNTIF(Hawaiian!B:B,O27)+COUNTIF(MixedRace!B:B,O27)</f>
        <v>2</v>
      </c>
      <c r="Q27">
        <f>COUNTIF(Hispanic!C:C,R27)+COUNTIF(White!C:C,R27)+COUNTIF(Black!C:C,R27)+COUNTIF(Native!C:C,R27)+COUNTIF(Asian!C:C,R27)+COUNTIF(Other!C:C,R27)+COUNTIF(Hawaiian!C:C,R27)+COUNTIF(MixedRace!C:C,R27)</f>
        <v>2</v>
      </c>
      <c r="R27" t="s">
        <v>116</v>
      </c>
      <c r="S27" t="s">
        <v>183</v>
      </c>
      <c r="T27">
        <f>COUNTIF(Hispanic!D:D,S27)+COUNTIF(White!D:D,S27)+COUNTIF(Black!D:D,S27)+COUNTIF(Native!D:D,S27)+COUNTIF(Asian!D:D,S27)+COUNTIF(Other!D:D,S27)+COUNTIF(Hawaiian!D:D,S27)+COUNTIF(MixedRace!D:D,S27)</f>
        <v>2</v>
      </c>
    </row>
    <row r="28" spans="3:20" x14ac:dyDescent="0.25">
      <c r="M28">
        <f>COUNTIF(Hispanic!A:A,N28)+COUNTIF(White!A:A,N28)+COUNTIF(Black!A:A,N28)+COUNTIF(Native!A:A,N28)+COUNTIF(Asian!A:A,N28)+COUNTIF(Other!A:A,N28)+COUNTIF(Hawaiian!A:A,N28)+COUNTIF(MixedRace!A:A,N28)</f>
        <v>5</v>
      </c>
      <c r="N28" t="s">
        <v>9</v>
      </c>
      <c r="O28" t="s">
        <v>134</v>
      </c>
      <c r="P28">
        <f>COUNTIF(Hispanic!B:B,O28)+COUNTIF(White!B:B,O28)+COUNTIF(Black!B:B,O28)+COUNTIF(Native!B:B,O28)+COUNTIF(Asian!B:B,O28)+COUNTIF(Other!B:B,O28)+COUNTIF(Hawaiian!B:B,O28)+COUNTIF(MixedRace!B:B,O28)</f>
        <v>2</v>
      </c>
      <c r="Q28">
        <f>COUNTIF(Hispanic!C:C,R28)+COUNTIF(White!C:C,R28)+COUNTIF(Black!C:C,R28)+COUNTIF(Native!C:C,R28)+COUNTIF(Asian!C:C,R28)+COUNTIF(Other!C:C,R28)+COUNTIF(Hawaiian!C:C,R28)+COUNTIF(MixedRace!C:C,R28)</f>
        <v>2</v>
      </c>
      <c r="R28" t="s">
        <v>149</v>
      </c>
      <c r="S28" t="s">
        <v>226</v>
      </c>
      <c r="T28">
        <f>COUNTIF(Hispanic!D:D,S28)+COUNTIF(White!D:D,S28)+COUNTIF(Black!D:D,S28)+COUNTIF(Native!D:D,S28)+COUNTIF(Asian!D:D,S28)+COUNTIF(Other!D:D,S28)+COUNTIF(Hawaiian!D:D,S28)+COUNTIF(MixedRace!D:D,S28)</f>
        <v>1</v>
      </c>
    </row>
    <row r="29" spans="3:20" x14ac:dyDescent="0.25">
      <c r="M29">
        <f>COUNTIF(Hispanic!A:A,N29)+COUNTIF(White!A:A,N29)+COUNTIF(Black!A:A,N29)+COUNTIF(Native!A:A,N29)+COUNTIF(Asian!A:A,N29)+COUNTIF(Other!A:A,N29)+COUNTIF(Hawaiian!A:A,N29)+COUNTIF(MixedRace!A:A,N29)</f>
        <v>4</v>
      </c>
      <c r="N29" t="s">
        <v>112</v>
      </c>
      <c r="O29" t="s">
        <v>132</v>
      </c>
      <c r="P29">
        <f>COUNTIF(Hispanic!B:B,O29)+COUNTIF(White!B:B,O29)+COUNTIF(Black!B:B,O29)+COUNTIF(Native!B:B,O29)+COUNTIF(Asian!B:B,O29)+COUNTIF(Other!B:B,O29)+COUNTIF(Hawaiian!B:B,O29)+COUNTIF(MixedRace!B:B,O29)</f>
        <v>2</v>
      </c>
      <c r="Q29">
        <f>COUNTIF(Hispanic!C:C,R29)+COUNTIF(White!C:C,R29)+COUNTIF(Black!C:C,R29)+COUNTIF(Native!C:C,R29)+COUNTIF(Asian!C:C,R29)+COUNTIF(Other!C:C,R29)+COUNTIF(Hawaiian!C:C,R29)+COUNTIF(MixedRace!C:C,R29)</f>
        <v>2</v>
      </c>
      <c r="R29" t="s">
        <v>50</v>
      </c>
      <c r="S29" t="s">
        <v>192</v>
      </c>
      <c r="T29">
        <f>COUNTIF(Hispanic!D:D,S29)+COUNTIF(White!D:D,S29)+COUNTIF(Black!D:D,S29)+COUNTIF(Native!D:D,S29)+COUNTIF(Asian!D:D,S29)+COUNTIF(Other!D:D,S29)+COUNTIF(Hawaiian!D:D,S29)+COUNTIF(MixedRace!D:D,S29)</f>
        <v>1</v>
      </c>
    </row>
    <row r="30" spans="3:20" x14ac:dyDescent="0.25">
      <c r="M30">
        <f>COUNTIF(Hispanic!A:A,N30)+COUNTIF(White!A:A,N30)+COUNTIF(Black!A:A,N30)+COUNTIF(Native!A:A,N30)+COUNTIF(Asian!A:A,N30)+COUNTIF(Other!A:A,N30)+COUNTIF(Hawaiian!A:A,N30)+COUNTIF(MixedRace!A:A,N30)</f>
        <v>4</v>
      </c>
      <c r="N30" t="s">
        <v>30</v>
      </c>
      <c r="O30" t="s">
        <v>133</v>
      </c>
      <c r="P30">
        <f>COUNTIF(Hispanic!B:B,O30)+COUNTIF(White!B:B,O30)+COUNTIF(Black!B:B,O30)+COUNTIF(Native!B:B,O30)+COUNTIF(Asian!B:B,O30)+COUNTIF(Other!B:B,O30)+COUNTIF(Hawaiian!B:B,O30)+COUNTIF(MixedRace!B:B,O30)</f>
        <v>2</v>
      </c>
      <c r="Q30">
        <f>COUNTIF(Hispanic!C:C,R30)+COUNTIF(White!C:C,R30)+COUNTIF(Black!C:C,R30)+COUNTIF(Native!C:C,R30)+COUNTIF(Asian!C:C,R30)+COUNTIF(Other!C:C,R30)+COUNTIF(Hawaiian!C:C,R30)+COUNTIF(MixedRace!C:C,R30)</f>
        <v>2</v>
      </c>
      <c r="R30" t="s">
        <v>181</v>
      </c>
      <c r="S30" t="s">
        <v>193</v>
      </c>
      <c r="T30">
        <f>COUNTIF(Hispanic!D:D,S30)+COUNTIF(White!D:D,S30)+COUNTIF(Black!D:D,S30)+COUNTIF(Native!D:D,S30)+COUNTIF(Asian!D:D,S30)+COUNTIF(Other!D:D,S30)+COUNTIF(Hawaiian!D:D,S30)+COUNTIF(MixedRace!D:D,S30)</f>
        <v>1</v>
      </c>
    </row>
    <row r="31" spans="3:20" x14ac:dyDescent="0.25">
      <c r="M31">
        <f>COUNTIF(Hispanic!A:A,N31)+COUNTIF(White!A:A,N31)+COUNTIF(Black!A:A,N31)+COUNTIF(Native!A:A,N31)+COUNTIF(Asian!A:A,N31)+COUNTIF(Other!A:A,N31)+COUNTIF(Hawaiian!A:A,N31)+COUNTIF(MixedRace!A:A,N31)</f>
        <v>4</v>
      </c>
      <c r="N31" t="s">
        <v>44</v>
      </c>
      <c r="O31" t="s">
        <v>87</v>
      </c>
      <c r="P31">
        <f>COUNTIF(Hispanic!B:B,O31)+COUNTIF(White!B:B,O31)+COUNTIF(Black!B:B,O31)+COUNTIF(Native!B:B,O31)+COUNTIF(Asian!B:B,O31)+COUNTIF(Other!B:B,O31)+COUNTIF(Hawaiian!B:B,O31)+COUNTIF(MixedRace!B:B,O31)</f>
        <v>2</v>
      </c>
      <c r="Q31">
        <f>COUNTIF(Hispanic!C:C,R31)+COUNTIF(White!C:C,R31)+COUNTIF(Black!C:C,R31)+COUNTIF(Native!C:C,R31)+COUNTIF(Asian!C:C,R31)+COUNTIF(Other!C:C,R31)+COUNTIF(Hawaiian!C:C,R31)+COUNTIF(MixedRace!C:C,R31)</f>
        <v>1</v>
      </c>
      <c r="R31" t="s">
        <v>218</v>
      </c>
      <c r="S31" t="s">
        <v>221</v>
      </c>
      <c r="T31">
        <f>COUNTIF(Hispanic!D:D,S31)+COUNTIF(White!D:D,S31)+COUNTIF(Black!D:D,S31)+COUNTIF(Native!D:D,S31)+COUNTIF(Asian!D:D,S31)+COUNTIF(Other!D:D,S31)+COUNTIF(Hawaiian!D:D,S31)+COUNTIF(MixedRace!D:D,S31)</f>
        <v>2</v>
      </c>
    </row>
    <row r="32" spans="3:20" x14ac:dyDescent="0.25">
      <c r="M32">
        <f>COUNTIF(Hispanic!A:A,N32)+COUNTIF(White!A:A,N32)+COUNTIF(Black!A:A,N32)+COUNTIF(Native!A:A,N32)+COUNTIF(Asian!A:A,N32)+COUNTIF(Other!A:A,N32)+COUNTIF(Hawaiian!A:A,N32)+COUNTIF(MixedRace!A:A,N32)</f>
        <v>4</v>
      </c>
      <c r="N32" t="s">
        <v>6</v>
      </c>
      <c r="O32" t="s">
        <v>139</v>
      </c>
      <c r="P32">
        <f>COUNTIF(Hispanic!B:B,O32)+COUNTIF(White!B:B,O32)+COUNTIF(Black!B:B,O32)+COUNTIF(Native!B:B,O32)+COUNTIF(Asian!B:B,O32)+COUNTIF(Other!B:B,O32)+COUNTIF(Hawaiian!B:B,O32)+COUNTIF(MixedRace!B:B,O32)</f>
        <v>2</v>
      </c>
      <c r="Q32">
        <f>COUNTIF(Hispanic!C:C,R32)+COUNTIF(White!C:C,R32)+COUNTIF(Black!C:C,R32)+COUNTIF(Native!C:C,R32)+COUNTIF(Asian!C:C,R32)+COUNTIF(Other!C:C,R32)+COUNTIF(Hawaiian!C:C,R32)+COUNTIF(MixedRace!C:C,R32)</f>
        <v>1</v>
      </c>
      <c r="R32" t="s">
        <v>224</v>
      </c>
      <c r="S32" t="s">
        <v>191</v>
      </c>
      <c r="T32">
        <f>COUNTIF(Hispanic!D:D,S32)+COUNTIF(White!D:D,S32)+COUNTIF(Black!D:D,S32)+COUNTIF(Native!D:D,S32)+COUNTIF(Asian!D:D,S32)+COUNTIF(Other!D:D,S32)+COUNTIF(Hawaiian!D:D,S32)+COUNTIF(MixedRace!D:D,S32)</f>
        <v>1</v>
      </c>
    </row>
    <row r="33" spans="13:20" x14ac:dyDescent="0.25">
      <c r="M33">
        <f>COUNTIF(Hispanic!A:A,N33)+COUNTIF(White!A:A,N33)+COUNTIF(Black!A:A,N33)+COUNTIF(Native!A:A,N33)+COUNTIF(Asian!A:A,N33)+COUNTIF(Other!A:A,N33)+COUNTIF(Hawaiian!A:A,N33)+COUNTIF(MixedRace!A:A,N33)</f>
        <v>4</v>
      </c>
      <c r="N33" t="s">
        <v>159</v>
      </c>
      <c r="O33" t="s">
        <v>76</v>
      </c>
      <c r="P33">
        <f>COUNTIF(Hispanic!B:B,O33)+COUNTIF(White!B:B,O33)+COUNTIF(Black!B:B,O33)+COUNTIF(Native!B:B,O33)+COUNTIF(Asian!B:B,O33)+COUNTIF(Other!B:B,O33)+COUNTIF(Hawaiian!B:B,O33)+COUNTIF(MixedRace!B:B,O33)</f>
        <v>2</v>
      </c>
      <c r="Q33">
        <f>COUNTIF(Hispanic!C:C,R33)+COUNTIF(White!C:C,R33)+COUNTIF(Black!C:C,R33)+COUNTIF(Native!C:C,R33)+COUNTIF(Asian!C:C,R33)+COUNTIF(Other!C:C,R33)+COUNTIF(Hawaiian!C:C,R33)+COUNTIF(MixedRace!C:C,R33)</f>
        <v>1</v>
      </c>
      <c r="R33" t="s">
        <v>240</v>
      </c>
      <c r="S33" t="s">
        <v>71</v>
      </c>
      <c r="T33">
        <f>COUNTIF(Hispanic!D:D,S33)+COUNTIF(White!D:D,S33)+COUNTIF(Black!D:D,S33)+COUNTIF(Native!D:D,S33)+COUNTIF(Asian!D:D,S33)+COUNTIF(Other!D:D,S33)+COUNTIF(Hawaiian!D:D,S33)+COUNTIF(MixedRace!D:D,S33)</f>
        <v>1</v>
      </c>
    </row>
    <row r="34" spans="13:20" x14ac:dyDescent="0.25">
      <c r="M34">
        <f>COUNTIF(Hispanic!A:A,N34)+COUNTIF(White!A:A,N34)+COUNTIF(Black!A:A,N34)+COUNTIF(Native!A:A,N34)+COUNTIF(Asian!A:A,N34)+COUNTIF(Other!A:A,N34)+COUNTIF(Hawaiian!A:A,N34)+COUNTIF(MixedRace!A:A,N34)</f>
        <v>4</v>
      </c>
      <c r="N34" t="s">
        <v>110</v>
      </c>
      <c r="O34" t="s">
        <v>141</v>
      </c>
      <c r="P34">
        <f>COUNTIF(Hispanic!B:B,O34)+COUNTIF(White!B:B,O34)+COUNTIF(Black!B:B,O34)+COUNTIF(Native!B:B,O34)+COUNTIF(Asian!B:B,O34)+COUNTIF(Other!B:B,O34)+COUNTIF(Hawaiian!B:B,O34)+COUNTIF(MixedRace!B:B,O34)</f>
        <v>2</v>
      </c>
      <c r="Q34">
        <f>COUNTIF(Hispanic!C:C,R34)+COUNTIF(White!C:C,R34)+COUNTIF(Black!C:C,R34)+COUNTIF(Native!C:C,R34)+COUNTIF(Asian!C:C,R34)+COUNTIF(Other!C:C,R34)+COUNTIF(Hawaiian!C:C,R34)+COUNTIF(MixedRace!C:C,R34)</f>
        <v>1</v>
      </c>
      <c r="R34" t="s">
        <v>217</v>
      </c>
    </row>
    <row r="35" spans="13:20" x14ac:dyDescent="0.25">
      <c r="M35">
        <f>COUNTIF(Hispanic!A:A,N35)+COUNTIF(White!A:A,N35)+COUNTIF(Black!A:A,N35)+COUNTIF(Native!A:A,N35)+COUNTIF(Asian!A:A,N35)+COUNTIF(Other!A:A,N35)+COUNTIF(Hawaiian!A:A,N35)+COUNTIF(MixedRace!A:A,N35)</f>
        <v>4</v>
      </c>
      <c r="N35" t="s">
        <v>22</v>
      </c>
      <c r="O35" t="s">
        <v>83</v>
      </c>
      <c r="P35">
        <f>COUNTIF(Hispanic!B:B,O35)+COUNTIF(White!B:B,O35)+COUNTIF(Black!B:B,O35)+COUNTIF(Native!B:B,O35)+COUNTIF(Asian!B:B,O35)+COUNTIF(Other!B:B,O35)+COUNTIF(Hawaiian!B:B,O35)+COUNTIF(MixedRace!B:B,O35)</f>
        <v>2</v>
      </c>
      <c r="Q35">
        <f>COUNTIF(Hispanic!C:C,R35)+COUNTIF(White!C:C,R35)+COUNTIF(Black!C:C,R35)+COUNTIF(Native!C:C,R35)+COUNTIF(Asian!C:C,R35)+COUNTIF(Other!C:C,R35)+COUNTIF(Hawaiian!C:C,R35)+COUNTIF(MixedRace!C:C,R35)</f>
        <v>1</v>
      </c>
      <c r="R35" t="s">
        <v>225</v>
      </c>
    </row>
    <row r="36" spans="13:20" x14ac:dyDescent="0.25">
      <c r="M36">
        <f>COUNTIF(Hispanic!A:A,N36)+COUNTIF(White!A:A,N36)+COUNTIF(Black!A:A,N36)+COUNTIF(Native!A:A,N36)+COUNTIF(Asian!A:A,N36)+COUNTIF(Other!A:A,N36)+COUNTIF(Hawaiian!A:A,N36)+COUNTIF(MixedRace!A:A,N36)</f>
        <v>4</v>
      </c>
      <c r="N36" t="s">
        <v>103</v>
      </c>
      <c r="O36" t="s">
        <v>47</v>
      </c>
      <c r="P36">
        <f>COUNTIF(Hispanic!B:B,O36)+COUNTIF(White!B:B,O36)+COUNTIF(Black!B:B,O36)+COUNTIF(Native!B:B,O36)+COUNTIF(Asian!B:B,O36)+COUNTIF(Other!B:B,O36)+COUNTIF(Hawaiian!B:B,O36)+COUNTIF(MixedRace!B:B,O36)</f>
        <v>2</v>
      </c>
      <c r="Q36">
        <f>COUNTIF(Hispanic!C:C,R36)+COUNTIF(White!C:C,R36)+COUNTIF(Black!C:C,R36)+COUNTIF(Native!C:C,R36)+COUNTIF(Asian!C:C,R36)+COUNTIF(Other!C:C,R36)+COUNTIF(Hawaiian!C:C,R36)+COUNTIF(MixedRace!C:C,R36)</f>
        <v>1</v>
      </c>
      <c r="R36" t="s">
        <v>219</v>
      </c>
    </row>
    <row r="37" spans="13:20" x14ac:dyDescent="0.25">
      <c r="M37">
        <f>COUNTIF(Hispanic!A:A,N37)+COUNTIF(White!A:A,N37)+COUNTIF(Black!A:A,N37)+COUNTIF(Native!A:A,N37)+COUNTIF(Asian!A:A,N37)+COUNTIF(Other!A:A,N37)+COUNTIF(Hawaiian!A:A,N37)+COUNTIF(MixedRace!A:A,N37)</f>
        <v>4</v>
      </c>
      <c r="N37" t="s">
        <v>7</v>
      </c>
      <c r="O37" t="s">
        <v>189</v>
      </c>
      <c r="P37">
        <f>COUNTIF(Hispanic!B:B,O37)+COUNTIF(White!B:B,O37)+COUNTIF(Black!B:B,O37)+COUNTIF(Native!B:B,O37)+COUNTIF(Asian!B:B,O37)+COUNTIF(Other!B:B,O37)+COUNTIF(Hawaiian!B:B,O37)+COUNTIF(MixedRace!B:B,O37)</f>
        <v>1</v>
      </c>
      <c r="Q37">
        <f>COUNTIF(Hispanic!C:C,R37)+COUNTIF(White!C:C,R37)+COUNTIF(Black!C:C,R37)+COUNTIF(Native!C:C,R37)+COUNTIF(Asian!C:C,R37)+COUNTIF(Other!C:C,R37)+COUNTIF(Hawaiian!C:C,R37)+COUNTIF(MixedRace!C:C,R37)</f>
        <v>1</v>
      </c>
      <c r="R37" t="s">
        <v>55</v>
      </c>
    </row>
    <row r="38" spans="13:20" x14ac:dyDescent="0.25">
      <c r="M38">
        <f>COUNTIF(Hispanic!A:A,N38)+COUNTIF(White!A:A,N38)+COUNTIF(Black!A:A,N38)+COUNTIF(Native!A:A,N38)+COUNTIF(Asian!A:A,N38)+COUNTIF(Other!A:A,N38)+COUNTIF(Hawaiian!A:A,N38)+COUNTIF(MixedRace!A:A,N38)</f>
        <v>4</v>
      </c>
      <c r="N38" t="s">
        <v>97</v>
      </c>
      <c r="O38" t="s">
        <v>210</v>
      </c>
      <c r="P38">
        <f>COUNTIF(Hispanic!B:B,O38)+COUNTIF(White!B:B,O38)+COUNTIF(Black!B:B,O38)+COUNTIF(Native!B:B,O38)+COUNTIF(Asian!B:B,O38)+COUNTIF(Other!B:B,O38)+COUNTIF(Hawaiian!B:B,O38)+COUNTIF(MixedRace!B:B,O38)</f>
        <v>1</v>
      </c>
      <c r="Q38">
        <f>COUNTIF(Hispanic!C:C,R38)+COUNTIF(White!C:C,R38)+COUNTIF(Black!C:C,R38)+COUNTIF(Native!C:C,R38)+COUNTIF(Asian!C:C,R38)+COUNTIF(Other!C:C,R38)+COUNTIF(Hawaiian!C:C,R38)+COUNTIF(MixedRace!C:C,R38)</f>
        <v>1</v>
      </c>
      <c r="R38" t="s">
        <v>215</v>
      </c>
    </row>
    <row r="39" spans="13:20" x14ac:dyDescent="0.25">
      <c r="M39">
        <f>COUNTIF(Hispanic!A:A,N39)+COUNTIF(White!A:A,N39)+COUNTIF(Black!A:A,N39)+COUNTIF(Native!A:A,N39)+COUNTIF(Asian!A:A,N39)+COUNTIF(Other!A:A,N39)+COUNTIF(Hawaiian!A:A,N39)+COUNTIF(MixedRace!A:A,N39)</f>
        <v>4</v>
      </c>
      <c r="N39" t="s">
        <v>96</v>
      </c>
      <c r="O39" t="s">
        <v>73</v>
      </c>
      <c r="P39">
        <f>COUNTIF(Hispanic!B:B,O39)+COUNTIF(White!B:B,O39)+COUNTIF(Black!B:B,O39)+COUNTIF(Native!B:B,O39)+COUNTIF(Asian!B:B,O39)+COUNTIF(Other!B:B,O39)+COUNTIF(Hawaiian!B:B,O39)+COUNTIF(MixedRace!B:B,O39)</f>
        <v>1</v>
      </c>
      <c r="Q39">
        <f>COUNTIF(Hispanic!C:C,R39)+COUNTIF(White!C:C,R39)+COUNTIF(Black!C:C,R39)+COUNTIF(Native!C:C,R39)+COUNTIF(Asian!C:C,R39)+COUNTIF(Other!C:C,R39)+COUNTIF(Hawaiian!C:C,R39)+COUNTIF(MixedRace!C:C,R39)</f>
        <v>1</v>
      </c>
      <c r="R39" t="s">
        <v>216</v>
      </c>
    </row>
    <row r="40" spans="13:20" x14ac:dyDescent="0.25">
      <c r="M40">
        <f>COUNTIF(Hispanic!A:A,N40)+COUNTIF(White!A:A,N40)+COUNTIF(Black!A:A,N40)+COUNTIF(Native!A:A,N40)+COUNTIF(Asian!A:A,N40)+COUNTIF(Other!A:A,N40)+COUNTIF(Hawaiian!A:A,N40)+COUNTIF(MixedRace!A:A,N40)</f>
        <v>4</v>
      </c>
      <c r="N40" t="s">
        <v>90</v>
      </c>
      <c r="O40" t="s">
        <v>209</v>
      </c>
      <c r="P40">
        <f>COUNTIF(Hispanic!B:B,O40)+COUNTIF(White!B:B,O40)+COUNTIF(Black!B:B,O40)+COUNTIF(Native!B:B,O40)+COUNTIF(Asian!B:B,O40)+COUNTIF(Other!B:B,O40)+COUNTIF(Hawaiian!B:B,O40)+COUNTIF(MixedRace!B:B,O40)</f>
        <v>1</v>
      </c>
      <c r="Q40">
        <f>COUNTIF(Hispanic!C:C,R40)+COUNTIF(White!C:C,R40)+COUNTIF(Black!C:C,R40)+COUNTIF(Native!C:C,R40)+COUNTIF(Asian!C:C,R40)+COUNTIF(Other!C:C,R40)+COUNTIF(Hawaiian!C:C,R40)+COUNTIF(MixedRace!C:C,R40)</f>
        <v>1</v>
      </c>
      <c r="R40" t="s">
        <v>190</v>
      </c>
    </row>
    <row r="41" spans="13:20" x14ac:dyDescent="0.25">
      <c r="M41">
        <f>COUNTIF(Hispanic!A:A,N41)+COUNTIF(White!A:A,N41)+COUNTIF(Black!A:A,N41)+COUNTIF(Native!A:A,N41)+COUNTIF(Asian!A:A,N41)+COUNTIF(Other!A:A,N41)+COUNTIF(Hawaiian!A:A,N41)+COUNTIF(MixedRace!A:A,N41)</f>
        <v>4</v>
      </c>
      <c r="N41" t="s">
        <v>39</v>
      </c>
      <c r="O41" t="s">
        <v>136</v>
      </c>
      <c r="P41">
        <f>COUNTIF(Hispanic!B:B,O41)+COUNTIF(White!B:B,O41)+COUNTIF(Black!B:B,O41)+COUNTIF(Native!B:B,O41)+COUNTIF(Asian!B:B,O41)+COUNTIF(Other!B:B,O41)+COUNTIF(Hawaiian!B:B,O41)+COUNTIF(MixedRace!B:B,O41)</f>
        <v>1</v>
      </c>
      <c r="Q41">
        <f>COUNTIF(Hispanic!C:C,R41)+COUNTIF(White!C:C,R41)+COUNTIF(Black!C:C,R41)+COUNTIF(Native!C:C,R41)+COUNTIF(Asian!C:C,R41)+COUNTIF(Other!C:C,R41)+COUNTIF(Hawaiian!C:C,R41)+COUNTIF(MixedRace!C:C,R41)</f>
        <v>1</v>
      </c>
      <c r="R41" t="s">
        <v>51</v>
      </c>
    </row>
    <row r="42" spans="13:20" x14ac:dyDescent="0.25">
      <c r="M42">
        <f>COUNTIF(Hispanic!A:A,N42)+COUNTIF(White!A:A,N42)+COUNTIF(Black!A:A,N42)+COUNTIF(Native!A:A,N42)+COUNTIF(Asian!A:A,N42)+COUNTIF(Other!A:A,N42)+COUNTIF(Hawaiian!A:A,N42)+COUNTIF(MixedRace!A:A,N42)</f>
        <v>4</v>
      </c>
      <c r="N42" t="s">
        <v>154</v>
      </c>
      <c r="O42" t="s">
        <v>182</v>
      </c>
      <c r="P42">
        <f>COUNTIF(Hispanic!B:B,O42)+COUNTIF(White!B:B,O42)+COUNTIF(Black!B:B,O42)+COUNTIF(Native!B:B,O42)+COUNTIF(Asian!B:B,O42)+COUNTIF(Other!B:B,O42)+COUNTIF(Hawaiian!B:B,O42)+COUNTIF(MixedRace!B:B,O42)</f>
        <v>1</v>
      </c>
      <c r="Q42">
        <f>COUNTIF(Hispanic!C:C,R42)+COUNTIF(White!C:C,R42)+COUNTIF(Black!C:C,R42)+COUNTIF(Native!C:C,R42)+COUNTIF(Asian!C:C,R42)+COUNTIF(Other!C:C,R42)+COUNTIF(Hawaiian!C:C,R42)+COUNTIF(MixedRace!C:C,R42)</f>
        <v>1</v>
      </c>
      <c r="R42" t="s">
        <v>167</v>
      </c>
    </row>
    <row r="43" spans="13:20" x14ac:dyDescent="0.25">
      <c r="M43">
        <f>COUNTIF(Hispanic!A:A,N43)+COUNTIF(White!A:A,N43)+COUNTIF(Black!A:A,N43)+COUNTIF(Native!A:A,N43)+COUNTIF(Asian!A:A,N43)+COUNTIF(Other!A:A,N43)+COUNTIF(Hawaiian!A:A,N43)+COUNTIF(MixedRace!A:A,N43)</f>
        <v>4</v>
      </c>
      <c r="N43" t="s">
        <v>1</v>
      </c>
      <c r="O43" t="s">
        <v>140</v>
      </c>
      <c r="P43">
        <f>COUNTIF(Hispanic!B:B,O43)+COUNTIF(White!B:B,O43)+COUNTIF(Black!B:B,O43)+COUNTIF(Native!B:B,O43)+COUNTIF(Asian!B:B,O43)+COUNTIF(Other!B:B,O43)+COUNTIF(Hawaiian!B:B,O43)+COUNTIF(MixedRace!B:B,O43)</f>
        <v>1</v>
      </c>
      <c r="Q43">
        <f>COUNTIF(Hispanic!C:C,R43)+COUNTIF(White!C:C,R43)+COUNTIF(Black!C:C,R43)+COUNTIF(Native!C:C,R43)+COUNTIF(Asian!C:C,R43)+COUNTIF(Other!C:C,R43)+COUNTIF(Hawaiian!C:C,R43)+COUNTIF(MixedRace!C:C,R43)</f>
        <v>1</v>
      </c>
      <c r="R43" t="s">
        <v>213</v>
      </c>
    </row>
    <row r="44" spans="13:20" x14ac:dyDescent="0.25">
      <c r="M44">
        <f>COUNTIF(Hispanic!A:A,N44)+COUNTIF(White!A:A,N44)+COUNTIF(Black!A:A,N44)+COUNTIF(Native!A:A,N44)+COUNTIF(Asian!A:A,N44)+COUNTIF(Other!A:A,N44)+COUNTIF(Hawaiian!A:A,N44)+COUNTIF(MixedRace!A:A,N44)</f>
        <v>4</v>
      </c>
      <c r="N44" t="s">
        <v>40</v>
      </c>
      <c r="Q44">
        <f>COUNTIF(Hispanic!C:C,R44)+COUNTIF(White!C:C,R44)+COUNTIF(Black!C:C,R44)+COUNTIF(Native!C:C,R44)+COUNTIF(Asian!C:C,R44)+COUNTIF(Other!C:C,R44)+COUNTIF(Hawaiian!C:C,R44)+COUNTIF(MixedRace!C:C,R44)</f>
        <v>1</v>
      </c>
      <c r="R44" t="s">
        <v>211</v>
      </c>
    </row>
    <row r="45" spans="13:20" x14ac:dyDescent="0.25">
      <c r="M45">
        <f>COUNTIF(Hispanic!A:A,N45)+COUNTIF(White!A:A,N45)+COUNTIF(Black!A:A,N45)+COUNTIF(Native!A:A,N45)+COUNTIF(Asian!A:A,N45)+COUNTIF(Other!A:A,N45)+COUNTIF(Hawaiian!A:A,N45)+COUNTIF(MixedRace!A:A,N45)</f>
        <v>4</v>
      </c>
      <c r="N45" t="s">
        <v>101</v>
      </c>
      <c r="Q45">
        <f>COUNTIF(Hispanic!C:C,R45)+COUNTIF(White!C:C,R45)+COUNTIF(Black!C:C,R45)+COUNTIF(Native!C:C,R45)+COUNTIF(Asian!C:C,R45)+COUNTIF(Other!C:C,R45)+COUNTIF(Hawaiian!C:C,R45)+COUNTIF(MixedRace!C:C,R45)</f>
        <v>1</v>
      </c>
      <c r="R45" t="s">
        <v>214</v>
      </c>
    </row>
    <row r="46" spans="13:20" x14ac:dyDescent="0.25">
      <c r="M46">
        <f>COUNTIF(Hispanic!A:A,N46)+COUNTIF(White!A:A,N46)+COUNTIF(Black!A:A,N46)+COUNTIF(Native!A:A,N46)+COUNTIF(Asian!A:A,N46)+COUNTIF(Other!A:A,N46)+COUNTIF(Hawaiian!A:A,N46)+COUNTIF(MixedRace!A:A,N46)</f>
        <v>3</v>
      </c>
      <c r="N46" t="s">
        <v>102</v>
      </c>
      <c r="Q46">
        <f>COUNTIF(Hispanic!C:C,R46)+COUNTIF(White!C:C,R46)+COUNTIF(Black!C:C,R46)+COUNTIF(Native!C:C,R46)+COUNTIF(Asian!C:C,R46)+COUNTIF(Other!C:C,R46)+COUNTIF(Hawaiian!C:C,R46)+COUNTIF(MixedRace!C:C,R46)</f>
        <v>1</v>
      </c>
      <c r="R46" t="s">
        <v>221</v>
      </c>
    </row>
    <row r="47" spans="13:20" x14ac:dyDescent="0.25">
      <c r="M47">
        <f>COUNTIF(Hispanic!A:A,N47)+COUNTIF(White!A:A,N47)+COUNTIF(Black!A:A,N47)+COUNTIF(Native!A:A,N47)+COUNTIF(Asian!A:A,N47)+COUNTIF(Other!A:A,N47)+COUNTIF(Hawaiian!A:A,N47)+COUNTIF(MixedRace!A:A,N47)</f>
        <v>3</v>
      </c>
      <c r="N47" t="s">
        <v>107</v>
      </c>
      <c r="Q47">
        <f>COUNTIF(Hispanic!C:C,R47)+COUNTIF(White!C:C,R47)+COUNTIF(Black!C:C,R47)+COUNTIF(Native!C:C,R47)+COUNTIF(Asian!C:C,R47)+COUNTIF(Other!C:C,R47)+COUNTIF(Hawaiian!C:C,R47)+COUNTIF(MixedRace!C:C,R47)</f>
        <v>1</v>
      </c>
      <c r="R47" t="s">
        <v>120</v>
      </c>
    </row>
    <row r="48" spans="13:20" x14ac:dyDescent="0.25">
      <c r="M48">
        <f>COUNTIF(Hispanic!A:A,N48)+COUNTIF(White!A:A,N48)+COUNTIF(Black!A:A,N48)+COUNTIF(Native!A:A,N48)+COUNTIF(Asian!A:A,N48)+COUNTIF(Other!A:A,N48)+COUNTIF(Hawaiian!A:A,N48)+COUNTIF(MixedRace!A:A,N48)</f>
        <v>3</v>
      </c>
      <c r="N48" t="s">
        <v>161</v>
      </c>
      <c r="Q48">
        <f>COUNTIF(Hispanic!C:C,R48)+COUNTIF(White!C:C,R48)+COUNTIF(Black!C:C,R48)+COUNTIF(Native!C:C,R48)+COUNTIF(Asian!C:C,R48)+COUNTIF(Other!C:C,R48)+COUNTIF(Hawaiian!C:C,R48)+COUNTIF(MixedRace!C:C,R48)</f>
        <v>1</v>
      </c>
      <c r="R48" t="s">
        <v>118</v>
      </c>
    </row>
    <row r="49" spans="13:18" x14ac:dyDescent="0.25">
      <c r="M49">
        <f>COUNTIF(Hispanic!A:A,N49)+COUNTIF(White!A:A,N49)+COUNTIF(Black!A:A,N49)+COUNTIF(Native!A:A,N49)+COUNTIF(Asian!A:A,N49)+COUNTIF(Other!A:A,N49)+COUNTIF(Hawaiian!A:A,N49)+COUNTIF(MixedRace!A:A,N49)</f>
        <v>3</v>
      </c>
      <c r="N49" t="s">
        <v>4</v>
      </c>
      <c r="Q49">
        <f>COUNTIF(Hispanic!C:C,R49)+COUNTIF(White!C:C,R49)+COUNTIF(Black!C:C,R49)+COUNTIF(Native!C:C,R49)+COUNTIF(Asian!C:C,R49)+COUNTIF(Other!C:C,R49)+COUNTIF(Hawaiian!C:C,R49)+COUNTIF(MixedRace!C:C,R49)</f>
        <v>1</v>
      </c>
      <c r="R49" t="s">
        <v>212</v>
      </c>
    </row>
    <row r="50" spans="13:18" x14ac:dyDescent="0.25">
      <c r="M50">
        <f>COUNTIF(Hispanic!A:A,N50)+COUNTIF(White!A:A,N50)+COUNTIF(Black!A:A,N50)+COUNTIF(Native!A:A,N50)+COUNTIF(Asian!A:A,N50)+COUNTIF(Other!A:A,N50)+COUNTIF(Hawaiian!A:A,N50)+COUNTIF(MixedRace!A:A,N50)</f>
        <v>3</v>
      </c>
      <c r="N50" t="s">
        <v>10</v>
      </c>
      <c r="Q50">
        <f>COUNTIF(Hispanic!C:C,R50)+COUNTIF(White!C:C,R50)+COUNTIF(Black!C:C,R50)+COUNTIF(Native!C:C,R50)+COUNTIF(Asian!C:C,R50)+COUNTIF(Other!C:C,R50)+COUNTIF(Hawaiian!C:C,R50)+COUNTIF(MixedRace!C:C,R50)</f>
        <v>1</v>
      </c>
      <c r="R50" t="s">
        <v>241</v>
      </c>
    </row>
    <row r="51" spans="13:18" x14ac:dyDescent="0.25">
      <c r="M51">
        <f>COUNTIF(Hispanic!A:A,N51)+COUNTIF(White!A:A,N51)+COUNTIF(Black!A:A,N51)+COUNTIF(Native!A:A,N51)+COUNTIF(Asian!A:A,N51)+COUNTIF(Other!A:A,N51)+COUNTIF(Hawaiian!A:A,N51)+COUNTIF(MixedRace!A:A,N51)</f>
        <v>3</v>
      </c>
      <c r="N51" t="s">
        <v>21</v>
      </c>
    </row>
    <row r="52" spans="13:18" x14ac:dyDescent="0.25">
      <c r="M52">
        <f>COUNTIF(Hispanic!A:A,N52)+COUNTIF(White!A:A,N52)+COUNTIF(Black!A:A,N52)+COUNTIF(Native!A:A,N52)+COUNTIF(Asian!A:A,N52)+COUNTIF(Other!A:A,N52)+COUNTIF(Hawaiian!A:A,N52)+COUNTIF(MixedRace!A:A,N52)</f>
        <v>3</v>
      </c>
      <c r="N52" t="s">
        <v>89</v>
      </c>
    </row>
    <row r="53" spans="13:18" x14ac:dyDescent="0.25">
      <c r="M53">
        <f>COUNTIF(Hispanic!A:A,N53)+COUNTIF(White!A:A,N53)+COUNTIF(Black!A:A,N53)+COUNTIF(Native!A:A,N53)+COUNTIF(Asian!A:A,N53)+COUNTIF(Other!A:A,N53)+COUNTIF(Hawaiian!A:A,N53)+COUNTIF(MixedRace!A:A,N53)</f>
        <v>3</v>
      </c>
      <c r="N53" t="s">
        <v>88</v>
      </c>
    </row>
    <row r="54" spans="13:18" x14ac:dyDescent="0.25">
      <c r="M54">
        <f>COUNTIF(Hispanic!A:A,N54)+COUNTIF(White!A:A,N54)+COUNTIF(Black!A:A,N54)+COUNTIF(Native!A:A,N54)+COUNTIF(Asian!A:A,N54)+COUNTIF(Other!A:A,N54)+COUNTIF(Hawaiian!A:A,N54)+COUNTIF(MixedRace!A:A,N54)</f>
        <v>3</v>
      </c>
      <c r="N54" t="s">
        <v>170</v>
      </c>
    </row>
    <row r="55" spans="13:18" x14ac:dyDescent="0.25">
      <c r="M55">
        <f>COUNTIF(Hispanic!A:A,N55)+COUNTIF(White!A:A,N55)+COUNTIF(Black!A:A,N55)+COUNTIF(Native!A:A,N55)+COUNTIF(Asian!A:A,N55)+COUNTIF(Other!A:A,N55)+COUNTIF(Hawaiian!A:A,N55)+COUNTIF(MixedRace!A:A,N55)</f>
        <v>3</v>
      </c>
      <c r="N55" t="s">
        <v>162</v>
      </c>
    </row>
    <row r="56" spans="13:18" x14ac:dyDescent="0.25">
      <c r="M56">
        <f>COUNTIF(Hispanic!A:A,N56)+COUNTIF(White!A:A,N56)+COUNTIF(Black!A:A,N56)+COUNTIF(Native!A:A,N56)+COUNTIF(Asian!A:A,N56)+COUNTIF(Other!A:A,N56)+COUNTIF(Hawaiian!A:A,N56)+COUNTIF(MixedRace!A:A,N56)</f>
        <v>3</v>
      </c>
      <c r="N56" t="s">
        <v>42</v>
      </c>
    </row>
    <row r="57" spans="13:18" x14ac:dyDescent="0.25">
      <c r="M57">
        <f>COUNTIF(Hispanic!A:A,N57)+COUNTIF(White!A:A,N57)+COUNTIF(Black!A:A,N57)+COUNTIF(Native!A:A,N57)+COUNTIF(Asian!A:A,N57)+COUNTIF(Other!A:A,N57)+COUNTIF(Hawaiian!A:A,N57)+COUNTIF(MixedRace!A:A,N57)</f>
        <v>3</v>
      </c>
      <c r="N57" t="s">
        <v>38</v>
      </c>
    </row>
    <row r="58" spans="13:18" x14ac:dyDescent="0.25">
      <c r="M58">
        <f>COUNTIF(Hispanic!A:A,N58)+COUNTIF(White!A:A,N58)+COUNTIF(Black!A:A,N58)+COUNTIF(Native!A:A,N58)+COUNTIF(Asian!A:A,N58)+COUNTIF(Other!A:A,N58)+COUNTIF(Hawaiian!A:A,N58)+COUNTIF(MixedRace!A:A,N58)</f>
        <v>3</v>
      </c>
      <c r="N58" t="s">
        <v>167</v>
      </c>
    </row>
    <row r="59" spans="13:18" x14ac:dyDescent="0.25">
      <c r="M59">
        <f>COUNTIF(Hispanic!A:A,N59)+COUNTIF(White!A:A,N59)+COUNTIF(Black!A:A,N59)+COUNTIF(Native!A:A,N59)+COUNTIF(Asian!A:A,N59)+COUNTIF(Other!A:A,N59)+COUNTIF(Hawaiian!A:A,N59)+COUNTIF(MixedRace!A:A,N59)</f>
        <v>3</v>
      </c>
      <c r="N59" t="s">
        <v>115</v>
      </c>
    </row>
    <row r="60" spans="13:18" x14ac:dyDescent="0.25">
      <c r="M60">
        <f>COUNTIF(Hispanic!A:A,N60)+COUNTIF(White!A:A,N60)+COUNTIF(Black!A:A,N60)+COUNTIF(Native!A:A,N60)+COUNTIF(Asian!A:A,N60)+COUNTIF(Other!A:A,N60)+COUNTIF(Hawaiian!A:A,N60)+COUNTIF(MixedRace!A:A,N60)</f>
        <v>3</v>
      </c>
      <c r="N60" t="s">
        <v>12</v>
      </c>
    </row>
    <row r="61" spans="13:18" x14ac:dyDescent="0.25">
      <c r="M61">
        <f>COUNTIF(Hispanic!A:A,N61)+COUNTIF(White!A:A,N61)+COUNTIF(Black!A:A,N61)+COUNTIF(Native!A:A,N61)+COUNTIF(Asian!A:A,N61)+COUNTIF(Other!A:A,N61)+COUNTIF(Hawaiian!A:A,N61)+COUNTIF(MixedRace!A:A,N61)</f>
        <v>3</v>
      </c>
      <c r="N61" t="s">
        <v>178</v>
      </c>
    </row>
    <row r="62" spans="13:18" x14ac:dyDescent="0.25">
      <c r="M62">
        <f>COUNTIF(Hispanic!A:A,N62)+COUNTIF(White!A:A,N62)+COUNTIF(Black!A:A,N62)+COUNTIF(Native!A:A,N62)+COUNTIF(Asian!A:A,N62)+COUNTIF(Other!A:A,N62)+COUNTIF(Hawaiian!A:A,N62)+COUNTIF(MixedRace!A:A,N62)</f>
        <v>3</v>
      </c>
      <c r="N62" t="s">
        <v>98</v>
      </c>
    </row>
    <row r="63" spans="13:18" x14ac:dyDescent="0.25">
      <c r="M63">
        <f>COUNTIF(Hispanic!A:A,N63)+COUNTIF(White!A:A,N63)+COUNTIF(Black!A:A,N63)+COUNTIF(Native!A:A,N63)+COUNTIF(Asian!A:A,N63)+COUNTIF(Other!A:A,N63)+COUNTIF(Hawaiian!A:A,N63)+COUNTIF(MixedRace!A:A,N63)</f>
        <v>3</v>
      </c>
      <c r="N63" t="s">
        <v>41</v>
      </c>
    </row>
    <row r="64" spans="13:18" x14ac:dyDescent="0.25">
      <c r="M64">
        <f>COUNTIF(Hispanic!A:A,N64)+COUNTIF(White!A:A,N64)+COUNTIF(Black!A:A,N64)+COUNTIF(Native!A:A,N64)+COUNTIF(Asian!A:A,N64)+COUNTIF(Other!A:A,N64)+COUNTIF(Hawaiian!A:A,N64)+COUNTIF(MixedRace!A:A,N64)</f>
        <v>3</v>
      </c>
      <c r="N64" t="s">
        <v>100</v>
      </c>
    </row>
    <row r="65" spans="13:14" x14ac:dyDescent="0.25">
      <c r="M65">
        <f>COUNTIF(Hispanic!A:A,N65)+COUNTIF(White!A:A,N65)+COUNTIF(Black!A:A,N65)+COUNTIF(Native!A:A,N65)+COUNTIF(Asian!A:A,N65)+COUNTIF(Other!A:A,N65)+COUNTIF(Hawaiian!A:A,N65)+COUNTIF(MixedRace!A:A,N65)</f>
        <v>3</v>
      </c>
      <c r="N65" t="s">
        <v>50</v>
      </c>
    </row>
    <row r="66" spans="13:14" x14ac:dyDescent="0.25">
      <c r="M66">
        <f>COUNTIF(Hispanic!A:A,N66)+COUNTIF(White!A:A,N66)+COUNTIF(Black!A:A,N66)+COUNTIF(Native!A:A,N66)+COUNTIF(Asian!A:A,N66)+COUNTIF(Other!A:A,N66)+COUNTIF(Hawaiian!A:A,N66)+COUNTIF(MixedRace!A:A,N66)</f>
        <v>3</v>
      </c>
      <c r="N66" t="s">
        <v>105</v>
      </c>
    </row>
    <row r="67" spans="13:14" x14ac:dyDescent="0.25">
      <c r="M67">
        <f>COUNTIF(Hispanic!A:A,N67)+COUNTIF(White!A:A,N67)+COUNTIF(Black!A:A,N67)+COUNTIF(Native!A:A,N67)+COUNTIF(Asian!A:A,N67)+COUNTIF(Other!A:A,N67)+COUNTIF(Hawaiian!A:A,N67)+COUNTIF(MixedRace!A:A,N67)</f>
        <v>3</v>
      </c>
      <c r="N67" t="s">
        <v>172</v>
      </c>
    </row>
    <row r="68" spans="13:14" x14ac:dyDescent="0.25">
      <c r="M68">
        <f>COUNTIF(Hispanic!A:A,N68)+COUNTIF(White!A:A,N68)+COUNTIF(Black!A:A,N68)+COUNTIF(Native!A:A,N68)+COUNTIF(Asian!A:A,N68)+COUNTIF(Other!A:A,N68)+COUNTIF(Hawaiian!A:A,N68)+COUNTIF(MixedRace!A:A,N68)</f>
        <v>3</v>
      </c>
      <c r="N68" t="s">
        <v>94</v>
      </c>
    </row>
    <row r="69" spans="13:14" x14ac:dyDescent="0.25">
      <c r="M69">
        <f>COUNTIF(Hispanic!A:A,N69)+COUNTIF(White!A:A,N69)+COUNTIF(Black!A:A,N69)+COUNTIF(Native!A:A,N69)+COUNTIF(Asian!A:A,N69)+COUNTIF(Other!A:A,N69)+COUNTIF(Hawaiian!A:A,N69)+COUNTIF(MixedRace!A:A,N69)</f>
        <v>3</v>
      </c>
      <c r="N69" t="s">
        <v>36</v>
      </c>
    </row>
    <row r="70" spans="13:14" x14ac:dyDescent="0.25">
      <c r="M70">
        <f>COUNTIF(Hispanic!A:A,N70)+COUNTIF(White!A:A,N70)+COUNTIF(Black!A:A,N70)+COUNTIF(Native!A:A,N70)+COUNTIF(Asian!A:A,N70)+COUNTIF(Other!A:A,N70)+COUNTIF(Hawaiian!A:A,N70)+COUNTIF(MixedRace!A:A,N70)</f>
        <v>3</v>
      </c>
      <c r="N70" t="s">
        <v>164</v>
      </c>
    </row>
    <row r="71" spans="13:14" x14ac:dyDescent="0.25">
      <c r="M71">
        <f>COUNTIF(Hispanic!A:A,N71)+COUNTIF(White!A:A,N71)+COUNTIF(Black!A:A,N71)+COUNTIF(Native!A:A,N71)+COUNTIF(Asian!A:A,N71)+COUNTIF(Other!A:A,N71)+COUNTIF(Hawaiian!A:A,N71)+COUNTIF(MixedRace!A:A,N71)</f>
        <v>3</v>
      </c>
      <c r="N71" t="s">
        <v>163</v>
      </c>
    </row>
    <row r="72" spans="13:14" x14ac:dyDescent="0.25">
      <c r="M72">
        <f>COUNTIF(Hispanic!A:A,N72)+COUNTIF(White!A:A,N72)+COUNTIF(Black!A:A,N72)+COUNTIF(Native!A:A,N72)+COUNTIF(Asian!A:A,N72)+COUNTIF(Other!A:A,N72)+COUNTIF(Hawaiian!A:A,N72)+COUNTIF(MixedRace!A:A,N72)</f>
        <v>3</v>
      </c>
      <c r="N72" t="s">
        <v>47</v>
      </c>
    </row>
    <row r="73" spans="13:14" x14ac:dyDescent="0.25">
      <c r="M73">
        <f>COUNTIF(Hispanic!A:A,N73)+COUNTIF(White!A:A,N73)+COUNTIF(Black!A:A,N73)+COUNTIF(Native!A:A,N73)+COUNTIF(Asian!A:A,N73)+COUNTIF(Other!A:A,N73)+COUNTIF(Hawaiian!A:A,N73)+COUNTIF(MixedRace!A:A,N73)</f>
        <v>3</v>
      </c>
      <c r="N73" t="s">
        <v>19</v>
      </c>
    </row>
    <row r="74" spans="13:14" x14ac:dyDescent="0.25">
      <c r="M74">
        <f>COUNTIF(Hispanic!A:A,N74)+COUNTIF(White!A:A,N74)+COUNTIF(Black!A:A,N74)+COUNTIF(Native!A:A,N74)+COUNTIF(Asian!A:A,N74)+COUNTIF(Other!A:A,N74)+COUNTIF(Hawaiian!A:A,N74)+COUNTIF(MixedRace!A:A,N74)</f>
        <v>3</v>
      </c>
      <c r="N74" t="s">
        <v>33</v>
      </c>
    </row>
    <row r="75" spans="13:14" x14ac:dyDescent="0.25">
      <c r="M75">
        <f>COUNTIF(Hispanic!A:A,N75)+COUNTIF(White!A:A,N75)+COUNTIF(Black!A:A,N75)+COUNTIF(Native!A:A,N75)+COUNTIF(Asian!A:A,N75)+COUNTIF(Other!A:A,N75)+COUNTIF(Hawaiian!A:A,N75)+COUNTIF(MixedRace!A:A,N75)</f>
        <v>2</v>
      </c>
      <c r="N75" t="s">
        <v>174</v>
      </c>
    </row>
    <row r="76" spans="13:14" x14ac:dyDescent="0.25">
      <c r="M76">
        <f>COUNTIF(Hispanic!A:A,N76)+COUNTIF(White!A:A,N76)+COUNTIF(Black!A:A,N76)+COUNTIF(Native!A:A,N76)+COUNTIF(Asian!A:A,N76)+COUNTIF(Other!A:A,N76)+COUNTIF(Hawaiian!A:A,N76)+COUNTIF(MixedRace!A:A,N76)</f>
        <v>2</v>
      </c>
      <c r="N76" t="s">
        <v>156</v>
      </c>
    </row>
    <row r="77" spans="13:14" x14ac:dyDescent="0.25">
      <c r="M77">
        <f>COUNTIF(Hispanic!A:A,N77)+COUNTIF(White!A:A,N77)+COUNTIF(Black!A:A,N77)+COUNTIF(Native!A:A,N77)+COUNTIF(Asian!A:A,N77)+COUNTIF(Other!A:A,N77)+COUNTIF(Hawaiian!A:A,N77)+COUNTIF(MixedRace!A:A,N77)</f>
        <v>2</v>
      </c>
      <c r="N77" t="s">
        <v>160</v>
      </c>
    </row>
    <row r="78" spans="13:14" x14ac:dyDescent="0.25">
      <c r="M78">
        <f>COUNTIF(Hispanic!A:A,N78)+COUNTIF(White!A:A,N78)+COUNTIF(Black!A:A,N78)+COUNTIF(Native!A:A,N78)+COUNTIF(Asian!A:A,N78)+COUNTIF(Other!A:A,N78)+COUNTIF(Hawaiian!A:A,N78)+COUNTIF(MixedRace!A:A,N78)</f>
        <v>2</v>
      </c>
      <c r="N78" t="s">
        <v>195</v>
      </c>
    </row>
    <row r="79" spans="13:14" x14ac:dyDescent="0.25">
      <c r="M79">
        <f>COUNTIF(Hispanic!A:A,N79)+COUNTIF(White!A:A,N79)+COUNTIF(Black!A:A,N79)+COUNTIF(Native!A:A,N79)+COUNTIF(Asian!A:A,N79)+COUNTIF(Other!A:A,N79)+COUNTIF(Hawaiian!A:A,N79)+COUNTIF(MixedRace!A:A,N79)</f>
        <v>2</v>
      </c>
      <c r="N79" t="s">
        <v>158</v>
      </c>
    </row>
    <row r="80" spans="13:14" x14ac:dyDescent="0.25">
      <c r="M80">
        <f>COUNTIF(Hispanic!A:A,N80)+COUNTIF(White!A:A,N80)+COUNTIF(Black!A:A,N80)+COUNTIF(Native!A:A,N80)+COUNTIF(Asian!A:A,N80)+COUNTIF(Other!A:A,N80)+COUNTIF(Hawaiian!A:A,N80)+COUNTIF(MixedRace!A:A,N80)</f>
        <v>2</v>
      </c>
      <c r="N80" t="s">
        <v>34</v>
      </c>
    </row>
    <row r="81" spans="13:14" x14ac:dyDescent="0.25">
      <c r="M81">
        <f>COUNTIF(Hispanic!A:A,N81)+COUNTIF(White!A:A,N81)+COUNTIF(Black!A:A,N81)+COUNTIF(Native!A:A,N81)+COUNTIF(Asian!A:A,N81)+COUNTIF(Other!A:A,N81)+COUNTIF(Hawaiian!A:A,N81)+COUNTIF(MixedRace!A:A,N81)</f>
        <v>2</v>
      </c>
      <c r="N81" t="s">
        <v>91</v>
      </c>
    </row>
    <row r="82" spans="13:14" x14ac:dyDescent="0.25">
      <c r="M82">
        <f>COUNTIF(Hispanic!A:A,N82)+COUNTIF(White!A:A,N82)+COUNTIF(Black!A:A,N82)+COUNTIF(Native!A:A,N82)+COUNTIF(Asian!A:A,N82)+COUNTIF(Other!A:A,N82)+COUNTIF(Hawaiian!A:A,N82)+COUNTIF(MixedRace!A:A,N82)</f>
        <v>2</v>
      </c>
      <c r="N82" t="s">
        <v>168</v>
      </c>
    </row>
    <row r="83" spans="13:14" x14ac:dyDescent="0.25">
      <c r="M83">
        <f>COUNTIF(Hispanic!A:A,N83)+COUNTIF(White!A:A,N83)+COUNTIF(Black!A:A,N83)+COUNTIF(Native!A:A,N83)+COUNTIF(Asian!A:A,N83)+COUNTIF(Other!A:A,N83)+COUNTIF(Hawaiian!A:A,N83)+COUNTIF(MixedRace!A:A,N83)</f>
        <v>2</v>
      </c>
      <c r="N83" t="s">
        <v>14</v>
      </c>
    </row>
    <row r="84" spans="13:14" x14ac:dyDescent="0.25">
      <c r="M84">
        <f>COUNTIF(Hispanic!A:A,N84)+COUNTIF(White!A:A,N84)+COUNTIF(Black!A:A,N84)+COUNTIF(Native!A:A,N84)+COUNTIF(Asian!A:A,N84)+COUNTIF(Other!A:A,N84)+COUNTIF(Hawaiian!A:A,N84)+COUNTIF(MixedRace!A:A,N84)</f>
        <v>2</v>
      </c>
      <c r="N84" t="s">
        <v>0</v>
      </c>
    </row>
    <row r="85" spans="13:14" x14ac:dyDescent="0.25">
      <c r="M85">
        <f>COUNTIF(Hispanic!A:A,N85)+COUNTIF(White!A:A,N85)+COUNTIF(Black!A:A,N85)+COUNTIF(Native!A:A,N85)+COUNTIF(Asian!A:A,N85)+COUNTIF(Other!A:A,N85)+COUNTIF(Hawaiian!A:A,N85)+COUNTIF(MixedRace!A:A,N85)</f>
        <v>2</v>
      </c>
      <c r="N85" t="s">
        <v>202</v>
      </c>
    </row>
    <row r="86" spans="13:14" x14ac:dyDescent="0.25">
      <c r="M86">
        <f>COUNTIF(Hispanic!A:A,N86)+COUNTIF(White!A:A,N86)+COUNTIF(Black!A:A,N86)+COUNTIF(Native!A:A,N86)+COUNTIF(Asian!A:A,N86)+COUNTIF(Other!A:A,N86)+COUNTIF(Hawaiian!A:A,N86)+COUNTIF(MixedRace!A:A,N86)</f>
        <v>2</v>
      </c>
      <c r="N86" t="s">
        <v>171</v>
      </c>
    </row>
    <row r="87" spans="13:14" x14ac:dyDescent="0.25">
      <c r="M87">
        <f>COUNTIF(Hispanic!A:A,N87)+COUNTIF(White!A:A,N87)+COUNTIF(Black!A:A,N87)+COUNTIF(Native!A:A,N87)+COUNTIF(Asian!A:A,N87)+COUNTIF(Other!A:A,N87)+COUNTIF(Hawaiian!A:A,N87)+COUNTIF(MixedRace!A:A,N87)</f>
        <v>2</v>
      </c>
      <c r="N87" t="s">
        <v>175</v>
      </c>
    </row>
    <row r="88" spans="13:14" x14ac:dyDescent="0.25">
      <c r="M88">
        <f>COUNTIF(Hispanic!A:A,N88)+COUNTIF(White!A:A,N88)+COUNTIF(Black!A:A,N88)+COUNTIF(Native!A:A,N88)+COUNTIF(Asian!A:A,N88)+COUNTIF(Other!A:A,N88)+COUNTIF(Hawaiian!A:A,N88)+COUNTIF(MixedRace!A:A,N88)</f>
        <v>2</v>
      </c>
      <c r="N88" t="s">
        <v>165</v>
      </c>
    </row>
    <row r="89" spans="13:14" x14ac:dyDescent="0.25">
      <c r="M89">
        <f>COUNTIF(Hispanic!A:A,N89)+COUNTIF(White!A:A,N89)+COUNTIF(Black!A:A,N89)+COUNTIF(Native!A:A,N89)+COUNTIF(Asian!A:A,N89)+COUNTIF(Other!A:A,N89)+COUNTIF(Hawaiian!A:A,N89)+COUNTIF(MixedRace!A:A,N89)</f>
        <v>2</v>
      </c>
      <c r="N89" t="s">
        <v>109</v>
      </c>
    </row>
    <row r="90" spans="13:14" x14ac:dyDescent="0.25">
      <c r="M90">
        <f>COUNTIF(Hispanic!A:A,N90)+COUNTIF(White!A:A,N90)+COUNTIF(Black!A:A,N90)+COUNTIF(Native!A:A,N90)+COUNTIF(Asian!A:A,N90)+COUNTIF(Other!A:A,N90)+COUNTIF(Hawaiian!A:A,N90)+COUNTIF(MixedRace!A:A,N90)</f>
        <v>2</v>
      </c>
      <c r="N90" t="s">
        <v>186</v>
      </c>
    </row>
    <row r="91" spans="13:14" x14ac:dyDescent="0.25">
      <c r="M91">
        <f>COUNTIF(Hispanic!A:A,N91)+COUNTIF(White!A:A,N91)+COUNTIF(Black!A:A,N91)+COUNTIF(Native!A:A,N91)+COUNTIF(Asian!A:A,N91)+COUNTIF(Other!A:A,N91)+COUNTIF(Hawaiian!A:A,N91)+COUNTIF(MixedRace!A:A,N91)</f>
        <v>2</v>
      </c>
      <c r="N91" t="s">
        <v>166</v>
      </c>
    </row>
    <row r="92" spans="13:14" x14ac:dyDescent="0.25">
      <c r="M92">
        <f>COUNTIF(Hispanic!A:A,N92)+COUNTIF(White!A:A,N92)+COUNTIF(Black!A:A,N92)+COUNTIF(Native!A:A,N92)+COUNTIF(Asian!A:A,N92)+COUNTIF(Other!A:A,N92)+COUNTIF(Hawaiian!A:A,N92)+COUNTIF(MixedRace!A:A,N92)</f>
        <v>2</v>
      </c>
      <c r="N92" t="s">
        <v>173</v>
      </c>
    </row>
    <row r="93" spans="13:14" x14ac:dyDescent="0.25">
      <c r="M93">
        <f>COUNTIF(Hispanic!A:A,N93)+COUNTIF(White!A:A,N93)+COUNTIF(Black!A:A,N93)+COUNTIF(Native!A:A,N93)+COUNTIF(Asian!A:A,N93)+COUNTIF(Other!A:A,N93)+COUNTIF(Hawaiian!A:A,N93)+COUNTIF(MixedRace!A:A,N93)</f>
        <v>2</v>
      </c>
      <c r="N93" t="s">
        <v>188</v>
      </c>
    </row>
    <row r="94" spans="13:14" x14ac:dyDescent="0.25">
      <c r="M94">
        <f>COUNTIF(Hispanic!A:A,N94)+COUNTIF(White!A:A,N94)+COUNTIF(Black!A:A,N94)+COUNTIF(Native!A:A,N94)+COUNTIF(Asian!A:A,N94)+COUNTIF(Other!A:A,N94)+COUNTIF(Hawaiian!A:A,N94)+COUNTIF(MixedRace!A:A,N94)</f>
        <v>2</v>
      </c>
      <c r="N94" t="s">
        <v>111</v>
      </c>
    </row>
    <row r="95" spans="13:14" x14ac:dyDescent="0.25">
      <c r="M95">
        <f>COUNTIF(Hispanic!A:A,N95)+COUNTIF(White!A:A,N95)+COUNTIF(Black!A:A,N95)+COUNTIF(Native!A:A,N95)+COUNTIF(Asian!A:A,N95)+COUNTIF(Other!A:A,N95)+COUNTIF(Hawaiian!A:A,N95)+COUNTIF(MixedRace!A:A,N95)</f>
        <v>2</v>
      </c>
      <c r="N95" t="s">
        <v>37</v>
      </c>
    </row>
    <row r="96" spans="13:14" x14ac:dyDescent="0.25">
      <c r="M96">
        <f>COUNTIF(Hispanic!A:A,N96)+COUNTIF(White!A:A,N96)+COUNTIF(Black!A:A,N96)+COUNTIF(Native!A:A,N96)+COUNTIF(Asian!A:A,N96)+COUNTIF(Other!A:A,N96)+COUNTIF(Hawaiian!A:A,N96)+COUNTIF(MixedRace!A:A,N96)</f>
        <v>2</v>
      </c>
      <c r="N96" t="s">
        <v>95</v>
      </c>
    </row>
    <row r="97" spans="13:14" x14ac:dyDescent="0.25">
      <c r="M97">
        <f>COUNTIF(Hispanic!A:A,N97)+COUNTIF(White!A:A,N97)+COUNTIF(Black!A:A,N97)+COUNTIF(Native!A:A,N97)+COUNTIF(Asian!A:A,N97)+COUNTIF(Other!A:A,N97)+COUNTIF(Hawaiian!A:A,N97)+COUNTIF(MixedRace!A:A,N97)</f>
        <v>2</v>
      </c>
      <c r="N97" t="s">
        <v>177</v>
      </c>
    </row>
    <row r="98" spans="13:14" x14ac:dyDescent="0.25">
      <c r="M98">
        <f>COUNTIF(Hispanic!A:A,N98)+COUNTIF(White!A:A,N98)+COUNTIF(Black!A:A,N98)+COUNTIF(Native!A:A,N98)+COUNTIF(Asian!A:A,N98)+COUNTIF(Other!A:A,N98)+COUNTIF(Hawaiian!A:A,N98)+COUNTIF(MixedRace!A:A,N98)</f>
        <v>2</v>
      </c>
      <c r="N98" t="s">
        <v>200</v>
      </c>
    </row>
    <row r="99" spans="13:14" x14ac:dyDescent="0.25">
      <c r="M99">
        <f>COUNTIF(Hispanic!A:A,N99)+COUNTIF(White!A:A,N99)+COUNTIF(Black!A:A,N99)+COUNTIF(Native!A:A,N99)+COUNTIF(Asian!A:A,N99)+COUNTIF(Other!A:A,N99)+COUNTIF(Hawaiian!A:A,N99)+COUNTIF(MixedRace!A:A,N99)</f>
        <v>1</v>
      </c>
      <c r="N99" t="s">
        <v>205</v>
      </c>
    </row>
    <row r="100" spans="13:14" x14ac:dyDescent="0.25">
      <c r="M100">
        <f>COUNTIF(Hispanic!A:A,N100)+COUNTIF(White!A:A,N100)+COUNTIF(Black!A:A,N100)+COUNTIF(Native!A:A,N100)+COUNTIF(Asian!A:A,N100)+COUNTIF(Other!A:A,N100)+COUNTIF(Hawaiian!A:A,N100)+COUNTIF(MixedRace!A:A,N100)</f>
        <v>1</v>
      </c>
      <c r="N100" t="s">
        <v>231</v>
      </c>
    </row>
    <row r="101" spans="13:14" x14ac:dyDescent="0.25">
      <c r="M101">
        <f>COUNTIF(Hispanic!A:A,N101)+COUNTIF(White!A:A,N101)+COUNTIF(Black!A:A,N101)+COUNTIF(Native!A:A,N101)+COUNTIF(Asian!A:A,N101)+COUNTIF(Other!A:A,N101)+COUNTIF(Hawaiian!A:A,N101)+COUNTIF(MixedRace!A:A,N101)</f>
        <v>1</v>
      </c>
      <c r="N101" t="s">
        <v>176</v>
      </c>
    </row>
    <row r="102" spans="13:14" x14ac:dyDescent="0.25">
      <c r="M102">
        <f>COUNTIF(Hispanic!A:A,N102)+COUNTIF(White!A:A,N102)+COUNTIF(Black!A:A,N102)+COUNTIF(Native!A:A,N102)+COUNTIF(Asian!A:A,N102)+COUNTIF(Other!A:A,N102)+COUNTIF(Hawaiian!A:A,N102)+COUNTIF(MixedRace!A:A,N102)</f>
        <v>1</v>
      </c>
      <c r="N102" t="s">
        <v>237</v>
      </c>
    </row>
    <row r="103" spans="13:14" x14ac:dyDescent="0.25">
      <c r="M103">
        <f>COUNTIF(Hispanic!A:A,N103)+COUNTIF(White!A:A,N103)+COUNTIF(Black!A:A,N103)+COUNTIF(Native!A:A,N103)+COUNTIF(Asian!A:A,N103)+COUNTIF(Other!A:A,N103)+COUNTIF(Hawaiian!A:A,N103)+COUNTIF(MixedRace!A:A,N103)</f>
        <v>1</v>
      </c>
      <c r="N103" t="s">
        <v>82</v>
      </c>
    </row>
    <row r="104" spans="13:14" x14ac:dyDescent="0.25">
      <c r="M104">
        <f>COUNTIF(Hispanic!A:A,N104)+COUNTIF(White!A:A,N104)+COUNTIF(Black!A:A,N104)+COUNTIF(Native!A:A,N104)+COUNTIF(Asian!A:A,N104)+COUNTIF(Other!A:A,N104)+COUNTIF(Hawaiian!A:A,N104)+COUNTIF(MixedRace!A:A,N104)</f>
        <v>1</v>
      </c>
      <c r="N104" t="s">
        <v>199</v>
      </c>
    </row>
    <row r="105" spans="13:14" x14ac:dyDescent="0.25">
      <c r="M105">
        <f>COUNTIF(Hispanic!A:A,N105)+COUNTIF(White!A:A,N105)+COUNTIF(Black!A:A,N105)+COUNTIF(Native!A:A,N105)+COUNTIF(Asian!A:A,N105)+COUNTIF(Other!A:A,N105)+COUNTIF(Hawaiian!A:A,N105)+COUNTIF(MixedRace!A:A,N105)</f>
        <v>1</v>
      </c>
      <c r="N105" t="s">
        <v>229</v>
      </c>
    </row>
    <row r="106" spans="13:14" x14ac:dyDescent="0.25">
      <c r="M106">
        <f>COUNTIF(Hispanic!A:A,N106)+COUNTIF(White!A:A,N106)+COUNTIF(Black!A:A,N106)+COUNTIF(Native!A:A,N106)+COUNTIF(Asian!A:A,N106)+COUNTIF(Other!A:A,N106)+COUNTIF(Hawaiian!A:A,N106)+COUNTIF(MixedRace!A:A,N106)</f>
        <v>1</v>
      </c>
      <c r="N106" t="s">
        <v>106</v>
      </c>
    </row>
    <row r="107" spans="13:14" x14ac:dyDescent="0.25">
      <c r="M107">
        <f>COUNTIF(Hispanic!A:A,N107)+COUNTIF(White!A:A,N107)+COUNTIF(Black!A:A,N107)+COUNTIF(Native!A:A,N107)+COUNTIF(Asian!A:A,N107)+COUNTIF(Other!A:A,N107)+COUNTIF(Hawaiian!A:A,N107)+COUNTIF(MixedRace!A:A,N107)</f>
        <v>1</v>
      </c>
      <c r="N107" t="s">
        <v>197</v>
      </c>
    </row>
    <row r="108" spans="13:14" x14ac:dyDescent="0.25">
      <c r="M108">
        <f>COUNTIF(Hispanic!A:A,N108)+COUNTIF(White!A:A,N108)+COUNTIF(Black!A:A,N108)+COUNTIF(Native!A:A,N108)+COUNTIF(Asian!A:A,N108)+COUNTIF(Other!A:A,N108)+COUNTIF(Hawaiian!A:A,N108)+COUNTIF(MixedRace!A:A,N108)</f>
        <v>1</v>
      </c>
      <c r="N108" t="s">
        <v>204</v>
      </c>
    </row>
    <row r="109" spans="13:14" x14ac:dyDescent="0.25">
      <c r="M109">
        <f>COUNTIF(Hispanic!A:A,N109)+COUNTIF(White!A:A,N109)+COUNTIF(Black!A:A,N109)+COUNTIF(Native!A:A,N109)+COUNTIF(Asian!A:A,N109)+COUNTIF(Other!A:A,N109)+COUNTIF(Hawaiian!A:A,N109)+COUNTIF(MixedRace!A:A,N109)</f>
        <v>1</v>
      </c>
      <c r="N109" t="s">
        <v>232</v>
      </c>
    </row>
    <row r="110" spans="13:14" x14ac:dyDescent="0.25">
      <c r="M110">
        <f>COUNTIF(Hispanic!A:A,N110)+COUNTIF(White!A:A,N110)+COUNTIF(Black!A:A,N110)+COUNTIF(Native!A:A,N110)+COUNTIF(Asian!A:A,N110)+COUNTIF(Other!A:A,N110)+COUNTIF(Hawaiian!A:A,N110)+COUNTIF(MixedRace!A:A,N110)</f>
        <v>1</v>
      </c>
      <c r="N110" t="s">
        <v>223</v>
      </c>
    </row>
    <row r="111" spans="13:14" x14ac:dyDescent="0.25">
      <c r="M111">
        <f>COUNTIF(Hispanic!A:A,N111)+COUNTIF(White!A:A,N111)+COUNTIF(Black!A:A,N111)+COUNTIF(Native!A:A,N111)+COUNTIF(Asian!A:A,N111)+COUNTIF(Other!A:A,N111)+COUNTIF(Hawaiian!A:A,N111)+COUNTIF(MixedRace!A:A,N111)</f>
        <v>1</v>
      </c>
      <c r="N111" t="s">
        <v>185</v>
      </c>
    </row>
    <row r="112" spans="13:14" x14ac:dyDescent="0.25">
      <c r="M112">
        <f>COUNTIF(Hispanic!A:A,N112)+COUNTIF(White!A:A,N112)+COUNTIF(Black!A:A,N112)+COUNTIF(Native!A:A,N112)+COUNTIF(Asian!A:A,N112)+COUNTIF(Other!A:A,N112)+COUNTIF(Hawaiian!A:A,N112)+COUNTIF(MixedRace!A:A,N112)</f>
        <v>1</v>
      </c>
      <c r="N112" t="s">
        <v>198</v>
      </c>
    </row>
    <row r="113" spans="13:14" x14ac:dyDescent="0.25">
      <c r="M113">
        <f>COUNTIF(Hispanic!A:A,N113)+COUNTIF(White!A:A,N113)+COUNTIF(Black!A:A,N113)+COUNTIF(Native!A:A,N113)+COUNTIF(Asian!A:A,N113)+COUNTIF(Other!A:A,N113)+COUNTIF(Hawaiian!A:A,N113)+COUNTIF(MixedRace!A:A,N113)</f>
        <v>1</v>
      </c>
      <c r="N113" t="s">
        <v>230</v>
      </c>
    </row>
    <row r="114" spans="13:14" x14ac:dyDescent="0.25">
      <c r="M114">
        <f>COUNTIF(Hispanic!A:A,N114)+COUNTIF(White!A:A,N114)+COUNTIF(Black!A:A,N114)+COUNTIF(Native!A:A,N114)+COUNTIF(Asian!A:A,N114)+COUNTIF(Other!A:A,N114)+COUNTIF(Hawaiian!A:A,N114)+COUNTIF(MixedRace!A:A,N114)</f>
        <v>1</v>
      </c>
      <c r="N114" t="s">
        <v>203</v>
      </c>
    </row>
    <row r="115" spans="13:14" x14ac:dyDescent="0.25">
      <c r="M115">
        <f>COUNTIF(Hispanic!A:A,N115)+COUNTIF(White!A:A,N115)+COUNTIF(Black!A:A,N115)+COUNTIF(Native!A:A,N115)+COUNTIF(Asian!A:A,N115)+COUNTIF(Other!A:A,N115)+COUNTIF(Hawaiian!A:A,N115)+COUNTIF(MixedRace!A:A,N115)</f>
        <v>1</v>
      </c>
      <c r="N115" t="s">
        <v>127</v>
      </c>
    </row>
    <row r="116" spans="13:14" x14ac:dyDescent="0.25">
      <c r="M116">
        <f>COUNTIF(Hispanic!A:A,N116)+COUNTIF(White!A:A,N116)+COUNTIF(Black!A:A,N116)+COUNTIF(Native!A:A,N116)+COUNTIF(Asian!A:A,N116)+COUNTIF(Other!A:A,N116)+COUNTIF(Hawaiian!A:A,N116)+COUNTIF(MixedRace!A:A,N116)</f>
        <v>1</v>
      </c>
      <c r="N116" t="s">
        <v>239</v>
      </c>
    </row>
    <row r="117" spans="13:14" x14ac:dyDescent="0.25">
      <c r="M117">
        <f>COUNTIF(Hispanic!A:A,N117)+COUNTIF(White!A:A,N117)+COUNTIF(Black!A:A,N117)+COUNTIF(Native!A:A,N117)+COUNTIF(Asian!A:A,N117)+COUNTIF(Other!A:A,N117)+COUNTIF(Hawaiian!A:A,N117)+COUNTIF(MixedRace!A:A,N117)</f>
        <v>1</v>
      </c>
      <c r="N117" t="s">
        <v>35</v>
      </c>
    </row>
    <row r="118" spans="13:14" x14ac:dyDescent="0.25">
      <c r="M118">
        <f>COUNTIF(Hispanic!A:A,N118)+COUNTIF(White!A:A,N118)+COUNTIF(Black!A:A,N118)+COUNTIF(Native!A:A,N118)+COUNTIF(Asian!A:A,N118)+COUNTIF(Other!A:A,N118)+COUNTIF(Hawaiian!A:A,N118)+COUNTIF(MixedRace!A:A,N118)</f>
        <v>1</v>
      </c>
      <c r="N118" t="s">
        <v>116</v>
      </c>
    </row>
    <row r="119" spans="13:14" x14ac:dyDescent="0.25">
      <c r="M119">
        <f>COUNTIF(Hispanic!A:A,N119)+COUNTIF(White!A:A,N119)+COUNTIF(Black!A:A,N119)+COUNTIF(Native!A:A,N119)+COUNTIF(Asian!A:A,N119)+COUNTIF(Other!A:A,N119)+COUNTIF(Hawaiian!A:A,N119)+COUNTIF(MixedRace!A:A,N119)</f>
        <v>1</v>
      </c>
      <c r="N119" t="s">
        <v>196</v>
      </c>
    </row>
    <row r="120" spans="13:14" x14ac:dyDescent="0.25">
      <c r="M120">
        <f>COUNTIF(Hispanic!A:A,N120)+COUNTIF(White!A:A,N120)+COUNTIF(Black!A:A,N120)+COUNTIF(Native!A:A,N120)+COUNTIF(Asian!A:A,N120)+COUNTIF(Other!A:A,N120)+COUNTIF(Hawaiian!A:A,N120)+COUNTIF(MixedRace!A:A,N120)</f>
        <v>1</v>
      </c>
      <c r="N120" t="s">
        <v>187</v>
      </c>
    </row>
    <row r="121" spans="13:14" x14ac:dyDescent="0.25">
      <c r="M121">
        <f>COUNTIF(Hispanic!A:A,N121)+COUNTIF(White!A:A,N121)+COUNTIF(Black!A:A,N121)+COUNTIF(Native!A:A,N121)+COUNTIF(Asian!A:A,N121)+COUNTIF(Other!A:A,N121)+COUNTIF(Hawaiian!A:A,N121)+COUNTIF(MixedRace!A:A,N121)</f>
        <v>1</v>
      </c>
      <c r="N121" t="s">
        <v>104</v>
      </c>
    </row>
    <row r="122" spans="13:14" x14ac:dyDescent="0.25">
      <c r="M122">
        <f>COUNTIF(Hispanic!A:A,N122)+COUNTIF(White!A:A,N122)+COUNTIF(Black!A:A,N122)+COUNTIF(Native!A:A,N122)+COUNTIF(Asian!A:A,N122)+COUNTIF(Other!A:A,N122)+COUNTIF(Hawaiian!A:A,N122)+COUNTIF(MixedRace!A:A,N122)</f>
        <v>1</v>
      </c>
      <c r="N122" t="s">
        <v>208</v>
      </c>
    </row>
    <row r="123" spans="13:14" x14ac:dyDescent="0.25">
      <c r="M123">
        <f>COUNTIF(Hispanic!A:A,N123)+COUNTIF(White!A:A,N123)+COUNTIF(Black!A:A,N123)+COUNTIF(Native!A:A,N123)+COUNTIF(Asian!A:A,N123)+COUNTIF(Other!A:A,N123)+COUNTIF(Hawaiian!A:A,N123)+COUNTIF(MixedRace!A:A,N123)</f>
        <v>1</v>
      </c>
      <c r="N123" t="s">
        <v>155</v>
      </c>
    </row>
    <row r="124" spans="13:14" x14ac:dyDescent="0.25">
      <c r="M124">
        <f>COUNTIF(Hispanic!A:A,N124)+COUNTIF(White!A:A,N124)+COUNTIF(Black!A:A,N124)+COUNTIF(Native!A:A,N124)+COUNTIF(Asian!A:A,N124)+COUNTIF(Other!A:A,N124)+COUNTIF(Hawaiian!A:A,N124)+COUNTIF(MixedRace!A:A,N124)</f>
        <v>1</v>
      </c>
      <c r="N124" t="s">
        <v>201</v>
      </c>
    </row>
    <row r="125" spans="13:14" x14ac:dyDescent="0.25">
      <c r="M125">
        <f>COUNTIF(Hispanic!A:A,N125)+COUNTIF(White!A:A,N125)+COUNTIF(Black!A:A,N125)+COUNTIF(Native!A:A,N125)+COUNTIF(Asian!A:A,N125)+COUNTIF(Other!A:A,N125)+COUNTIF(Hawaiian!A:A,N125)+COUNTIF(MixedRace!A:A,N125)</f>
        <v>1</v>
      </c>
      <c r="N125" t="s">
        <v>207</v>
      </c>
    </row>
    <row r="126" spans="13:14" x14ac:dyDescent="0.25">
      <c r="M126">
        <f>COUNTIF(Hispanic!A:A,N126)+COUNTIF(White!A:A,N126)+COUNTIF(Black!A:A,N126)+COUNTIF(Native!A:A,N126)+COUNTIF(Asian!A:A,N126)+COUNTIF(Other!A:A,N126)+COUNTIF(Hawaiian!A:A,N126)+COUNTIF(MixedRace!A:A,N126)</f>
        <v>1</v>
      </c>
      <c r="N126" t="s">
        <v>228</v>
      </c>
    </row>
    <row r="127" spans="13:14" x14ac:dyDescent="0.25">
      <c r="M127">
        <f>COUNTIF(Hispanic!A:A,N127)+COUNTIF(White!A:A,N127)+COUNTIF(Black!A:A,N127)+COUNTIF(Native!A:A,N127)+COUNTIF(Asian!A:A,N127)+COUNTIF(Other!A:A,N127)+COUNTIF(Hawaiian!A:A,N127)+COUNTIF(MixedRace!A:A,N127)</f>
        <v>1</v>
      </c>
      <c r="N127" t="s">
        <v>227</v>
      </c>
    </row>
    <row r="128" spans="13:14" x14ac:dyDescent="0.25">
      <c r="M128">
        <f>COUNTIF(Hispanic!A:A,N128)+COUNTIF(White!A:A,N128)+COUNTIF(Black!A:A,N128)+COUNTIF(Native!A:A,N128)+COUNTIF(Asian!A:A,N128)+COUNTIF(Other!A:A,N128)+COUNTIF(Hawaiian!A:A,N128)+COUNTIF(MixedRace!A:A,N128)</f>
        <v>1</v>
      </c>
      <c r="N128" t="s">
        <v>206</v>
      </c>
    </row>
    <row r="129" spans="13:14" x14ac:dyDescent="0.25">
      <c r="M129">
        <f>COUNTIF(Hispanic!A:A,N129)+COUNTIF(White!A:A,N129)+COUNTIF(Black!A:A,N129)+COUNTIF(Native!A:A,N129)+COUNTIF(Asian!A:A,N129)+COUNTIF(Other!A:A,N129)+COUNTIF(Hawaiian!A:A,N129)+COUNTIF(MixedRace!A:A,N129)</f>
        <v>1</v>
      </c>
      <c r="N129" t="s">
        <v>236</v>
      </c>
    </row>
    <row r="130" spans="13:14" x14ac:dyDescent="0.25">
      <c r="M130">
        <f>COUNTIF(Hispanic!A:A,N130)+COUNTIF(White!A:A,N130)+COUNTIF(Black!A:A,N130)+COUNTIF(Native!A:A,N130)+COUNTIF(Asian!A:A,N130)+COUNTIF(Other!A:A,N130)+COUNTIF(Hawaiian!A:A,N130)+COUNTIF(MixedRace!A:A,N130)</f>
        <v>1</v>
      </c>
      <c r="N130" t="s">
        <v>233</v>
      </c>
    </row>
    <row r="131" spans="13:14" x14ac:dyDescent="0.25">
      <c r="M131">
        <f>COUNTIF(Hispanic!A:A,N131)+COUNTIF(White!A:A,N131)+COUNTIF(Black!A:A,N131)+COUNTIF(Native!A:A,N131)+COUNTIF(Asian!A:A,N131)+COUNTIF(Other!A:A,N131)+COUNTIF(Hawaiian!A:A,N131)+COUNTIF(MixedRace!A:A,N131)</f>
        <v>1</v>
      </c>
      <c r="N131" t="s">
        <v>234</v>
      </c>
    </row>
    <row r="132" spans="13:14" x14ac:dyDescent="0.25">
      <c r="M132">
        <f>COUNTIF(Hispanic!A:A,N132)+COUNTIF(White!A:A,N132)+COUNTIF(Black!A:A,N132)+COUNTIF(Native!A:A,N132)+COUNTIF(Asian!A:A,N132)+COUNTIF(Other!A:A,N132)+COUNTIF(Hawaiian!A:A,N132)+COUNTIF(MixedRace!A:A,N132)</f>
        <v>1</v>
      </c>
      <c r="N132" t="s">
        <v>169</v>
      </c>
    </row>
    <row r="133" spans="13:14" x14ac:dyDescent="0.25">
      <c r="M133">
        <f>COUNTIF(Hispanic!A:A,N133)+COUNTIF(White!A:A,N133)+COUNTIF(Black!A:A,N133)+COUNTIF(Native!A:A,N133)+COUNTIF(Asian!A:A,N133)+COUNTIF(Other!A:A,N133)+COUNTIF(Hawaiian!A:A,N133)+COUNTIF(MixedRace!A:A,N133)</f>
        <v>1</v>
      </c>
      <c r="N133" t="s">
        <v>238</v>
      </c>
    </row>
    <row r="134" spans="13:14" x14ac:dyDescent="0.25">
      <c r="M134">
        <f>COUNTIF(Hispanic!A:A,N134)+COUNTIF(White!A:A,N134)+COUNTIF(Black!A:A,N134)+COUNTIF(Native!A:A,N134)+COUNTIF(Asian!A:A,N134)+COUNTIF(Other!A:A,N134)+COUNTIF(Hawaiian!A:A,N134)+COUNTIF(MixedRace!A:A,N134)</f>
        <v>1</v>
      </c>
      <c r="N134" t="s">
        <v>157</v>
      </c>
    </row>
    <row r="135" spans="13:14" x14ac:dyDescent="0.25">
      <c r="M135">
        <f>COUNTIF(Hispanic!A:A,N135)+COUNTIF(White!A:A,N135)+COUNTIF(Black!A:A,N135)+COUNTIF(Native!A:A,N135)+COUNTIF(Asian!A:A,N135)+COUNTIF(Other!A:A,N135)+COUNTIF(Hawaiian!A:A,N135)+COUNTIF(MixedRace!A:A,N135)</f>
        <v>1</v>
      </c>
      <c r="N135" t="s">
        <v>2</v>
      </c>
    </row>
    <row r="136" spans="13:14" x14ac:dyDescent="0.25">
      <c r="M136">
        <f>COUNTIF(Hispanic!A:A,N136)+COUNTIF(White!A:A,N136)+COUNTIF(Black!A:A,N136)+COUNTIF(Native!A:A,N136)+COUNTIF(Asian!A:A,N136)+COUNTIF(Other!A:A,N136)+COUNTIF(Hawaiian!A:A,N136)+COUNTIF(MixedRace!A:A,N136)</f>
        <v>1</v>
      </c>
      <c r="N136" t="s">
        <v>235</v>
      </c>
    </row>
  </sheetData>
  <sortState xmlns:xlrd2="http://schemas.microsoft.com/office/spreadsheetml/2017/richdata2" ref="S3:T139">
    <sortCondition descending="1" ref="T2:T139"/>
  </sortState>
  <mergeCells count="5">
    <mergeCell ref="A3:A10"/>
    <mergeCell ref="C1:F1"/>
    <mergeCell ref="A1:B2"/>
    <mergeCell ref="G1:G2"/>
    <mergeCell ref="A11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MixedRace</vt:lpstr>
      <vt:lpstr>Hawaiian</vt:lpstr>
      <vt:lpstr>Other</vt:lpstr>
      <vt:lpstr>Asian</vt:lpstr>
      <vt:lpstr>Native</vt:lpstr>
      <vt:lpstr>Black</vt:lpstr>
      <vt:lpstr>White</vt:lpstr>
      <vt:lpstr>Hispanic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Morgan</dc:creator>
  <cp:lastModifiedBy>Megan Morgan</cp:lastModifiedBy>
  <dcterms:created xsi:type="dcterms:W3CDTF">2023-04-11T03:47:06Z</dcterms:created>
  <dcterms:modified xsi:type="dcterms:W3CDTF">2023-04-12T05:27:44Z</dcterms:modified>
</cp:coreProperties>
</file>