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vard\kepler-sieve\data\jpl\"/>
    </mc:Choice>
  </mc:AlternateContent>
  <xr:revisionPtr revIDLastSave="0" documentId="13_ncr:1_{9043A9E2-6AAA-4F97-95F2-CD74E46E63D5}" xr6:coauthVersionLast="45" xr6:coauthVersionMax="45" xr10:uidLastSave="{00000000-0000-0000-0000-000000000000}"/>
  <bookViews>
    <workbookView xWindow="-32840" yWindow="4220" windowWidth="28800" windowHeight="15460" xr2:uid="{C7ED9FA9-2A82-4FD5-92FF-8D97FEAD3535}"/>
  </bookViews>
  <sheets>
    <sheet name="Mass_Major" sheetId="1" r:id="rId1"/>
    <sheet name="Mass_Ast" sheetId="2" r:id="rId2"/>
    <sheet name="Pos_Major" sheetId="3" r:id="rId3"/>
    <sheet name="Pos_A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686" i="4" l="1"/>
  <c r="W686" i="4"/>
  <c r="V686" i="4"/>
  <c r="U686" i="4"/>
  <c r="T686" i="4"/>
  <c r="S686" i="4"/>
  <c r="R686" i="4"/>
  <c r="Q686" i="4"/>
  <c r="X684" i="4"/>
  <c r="W684" i="4"/>
  <c r="V684" i="4"/>
  <c r="U684" i="4"/>
  <c r="T684" i="4"/>
  <c r="S684" i="4"/>
  <c r="R684" i="4"/>
  <c r="Q684" i="4"/>
  <c r="X682" i="4"/>
  <c r="W682" i="4"/>
  <c r="V682" i="4"/>
  <c r="U682" i="4"/>
  <c r="T682" i="4"/>
  <c r="S682" i="4"/>
  <c r="R682" i="4"/>
  <c r="Q682" i="4"/>
  <c r="X680" i="4"/>
  <c r="W680" i="4"/>
  <c r="V680" i="4"/>
  <c r="U680" i="4"/>
  <c r="T680" i="4"/>
  <c r="S680" i="4"/>
  <c r="R680" i="4"/>
  <c r="Q680" i="4"/>
  <c r="X678" i="4"/>
  <c r="W678" i="4"/>
  <c r="V678" i="4"/>
  <c r="U678" i="4"/>
  <c r="T678" i="4"/>
  <c r="S678" i="4"/>
  <c r="R678" i="4"/>
  <c r="Q678" i="4"/>
  <c r="X676" i="4"/>
  <c r="W676" i="4"/>
  <c r="V676" i="4"/>
  <c r="U676" i="4"/>
  <c r="T676" i="4"/>
  <c r="S676" i="4"/>
  <c r="R676" i="4"/>
  <c r="Q676" i="4"/>
  <c r="X674" i="4"/>
  <c r="W674" i="4"/>
  <c r="V674" i="4"/>
  <c r="U674" i="4"/>
  <c r="T674" i="4"/>
  <c r="S674" i="4"/>
  <c r="R674" i="4"/>
  <c r="Q674" i="4"/>
  <c r="X672" i="4"/>
  <c r="W672" i="4"/>
  <c r="V672" i="4"/>
  <c r="U672" i="4"/>
  <c r="T672" i="4"/>
  <c r="S672" i="4"/>
  <c r="R672" i="4"/>
  <c r="Q672" i="4"/>
  <c r="X670" i="4"/>
  <c r="W670" i="4"/>
  <c r="V670" i="4"/>
  <c r="U670" i="4"/>
  <c r="T670" i="4"/>
  <c r="S670" i="4"/>
  <c r="R670" i="4"/>
  <c r="Q670" i="4"/>
  <c r="X668" i="4"/>
  <c r="W668" i="4"/>
  <c r="V668" i="4"/>
  <c r="U668" i="4"/>
  <c r="T668" i="4"/>
  <c r="S668" i="4"/>
  <c r="R668" i="4"/>
  <c r="Q668" i="4"/>
  <c r="X666" i="4"/>
  <c r="W666" i="4"/>
  <c r="V666" i="4"/>
  <c r="U666" i="4"/>
  <c r="T666" i="4"/>
  <c r="S666" i="4"/>
  <c r="R666" i="4"/>
  <c r="Q666" i="4"/>
  <c r="X664" i="4"/>
  <c r="W664" i="4"/>
  <c r="V664" i="4"/>
  <c r="U664" i="4"/>
  <c r="T664" i="4"/>
  <c r="S664" i="4"/>
  <c r="R664" i="4"/>
  <c r="Q664" i="4"/>
  <c r="X662" i="4"/>
  <c r="W662" i="4"/>
  <c r="V662" i="4"/>
  <c r="U662" i="4"/>
  <c r="T662" i="4"/>
  <c r="S662" i="4"/>
  <c r="R662" i="4"/>
  <c r="Q662" i="4"/>
  <c r="X660" i="4"/>
  <c r="W660" i="4"/>
  <c r="V660" i="4"/>
  <c r="U660" i="4"/>
  <c r="T660" i="4"/>
  <c r="S660" i="4"/>
  <c r="R660" i="4"/>
  <c r="Q660" i="4"/>
  <c r="X658" i="4"/>
  <c r="W658" i="4"/>
  <c r="V658" i="4"/>
  <c r="U658" i="4"/>
  <c r="T658" i="4"/>
  <c r="S658" i="4"/>
  <c r="R658" i="4"/>
  <c r="Q658" i="4"/>
  <c r="X656" i="4"/>
  <c r="W656" i="4"/>
  <c r="V656" i="4"/>
  <c r="U656" i="4"/>
  <c r="T656" i="4"/>
  <c r="S656" i="4"/>
  <c r="R656" i="4"/>
  <c r="Q656" i="4"/>
  <c r="X654" i="4"/>
  <c r="W654" i="4"/>
  <c r="V654" i="4"/>
  <c r="U654" i="4"/>
  <c r="T654" i="4"/>
  <c r="S654" i="4"/>
  <c r="R654" i="4"/>
  <c r="Q654" i="4"/>
  <c r="X652" i="4"/>
  <c r="W652" i="4"/>
  <c r="V652" i="4"/>
  <c r="U652" i="4"/>
  <c r="T652" i="4"/>
  <c r="S652" i="4"/>
  <c r="R652" i="4"/>
  <c r="Q652" i="4"/>
  <c r="X650" i="4"/>
  <c r="W650" i="4"/>
  <c r="V650" i="4"/>
  <c r="U650" i="4"/>
  <c r="T650" i="4"/>
  <c r="S650" i="4"/>
  <c r="R650" i="4"/>
  <c r="Q650" i="4"/>
  <c r="X648" i="4"/>
  <c r="W648" i="4"/>
  <c r="V648" i="4"/>
  <c r="U648" i="4"/>
  <c r="T648" i="4"/>
  <c r="S648" i="4"/>
  <c r="R648" i="4"/>
  <c r="Q648" i="4"/>
  <c r="X646" i="4"/>
  <c r="W646" i="4"/>
  <c r="V646" i="4"/>
  <c r="U646" i="4"/>
  <c r="T646" i="4"/>
  <c r="S646" i="4"/>
  <c r="R646" i="4"/>
  <c r="Q646" i="4"/>
  <c r="X644" i="4"/>
  <c r="W644" i="4"/>
  <c r="V644" i="4"/>
  <c r="U644" i="4"/>
  <c r="T644" i="4"/>
  <c r="S644" i="4"/>
  <c r="R644" i="4"/>
  <c r="Q644" i="4"/>
  <c r="X642" i="4"/>
  <c r="W642" i="4"/>
  <c r="V642" i="4"/>
  <c r="U642" i="4"/>
  <c r="T642" i="4"/>
  <c r="S642" i="4"/>
  <c r="R642" i="4"/>
  <c r="Q642" i="4"/>
  <c r="X640" i="4"/>
  <c r="W640" i="4"/>
  <c r="V640" i="4"/>
  <c r="U640" i="4"/>
  <c r="T640" i="4"/>
  <c r="S640" i="4"/>
  <c r="R640" i="4"/>
  <c r="Q640" i="4"/>
  <c r="X638" i="4"/>
  <c r="W638" i="4"/>
  <c r="V638" i="4"/>
  <c r="U638" i="4"/>
  <c r="T638" i="4"/>
  <c r="S638" i="4"/>
  <c r="R638" i="4"/>
  <c r="Q638" i="4"/>
  <c r="X636" i="4"/>
  <c r="W636" i="4"/>
  <c r="V636" i="4"/>
  <c r="U636" i="4"/>
  <c r="T636" i="4"/>
  <c r="S636" i="4"/>
  <c r="R636" i="4"/>
  <c r="Q636" i="4"/>
  <c r="X634" i="4"/>
  <c r="W634" i="4"/>
  <c r="V634" i="4"/>
  <c r="U634" i="4"/>
  <c r="T634" i="4"/>
  <c r="S634" i="4"/>
  <c r="R634" i="4"/>
  <c r="Q634" i="4"/>
  <c r="X632" i="4"/>
  <c r="W632" i="4"/>
  <c r="V632" i="4"/>
  <c r="U632" i="4"/>
  <c r="T632" i="4"/>
  <c r="S632" i="4"/>
  <c r="R632" i="4"/>
  <c r="Q632" i="4"/>
  <c r="X630" i="4"/>
  <c r="W630" i="4"/>
  <c r="V630" i="4"/>
  <c r="U630" i="4"/>
  <c r="T630" i="4"/>
  <c r="S630" i="4"/>
  <c r="R630" i="4"/>
  <c r="Q630" i="4"/>
  <c r="X628" i="4"/>
  <c r="W628" i="4"/>
  <c r="V628" i="4"/>
  <c r="U628" i="4"/>
  <c r="T628" i="4"/>
  <c r="S628" i="4"/>
  <c r="R628" i="4"/>
  <c r="Q628" i="4"/>
  <c r="X626" i="4"/>
  <c r="W626" i="4"/>
  <c r="V626" i="4"/>
  <c r="U626" i="4"/>
  <c r="T626" i="4"/>
  <c r="S626" i="4"/>
  <c r="R626" i="4"/>
  <c r="Q626" i="4"/>
  <c r="X624" i="4"/>
  <c r="W624" i="4"/>
  <c r="V624" i="4"/>
  <c r="U624" i="4"/>
  <c r="T624" i="4"/>
  <c r="S624" i="4"/>
  <c r="R624" i="4"/>
  <c r="Q624" i="4"/>
  <c r="X622" i="4"/>
  <c r="W622" i="4"/>
  <c r="V622" i="4"/>
  <c r="U622" i="4"/>
  <c r="T622" i="4"/>
  <c r="S622" i="4"/>
  <c r="R622" i="4"/>
  <c r="Q622" i="4"/>
  <c r="X620" i="4"/>
  <c r="W620" i="4"/>
  <c r="V620" i="4"/>
  <c r="U620" i="4"/>
  <c r="T620" i="4"/>
  <c r="S620" i="4"/>
  <c r="R620" i="4"/>
  <c r="Q620" i="4"/>
  <c r="X618" i="4"/>
  <c r="W618" i="4"/>
  <c r="V618" i="4"/>
  <c r="U618" i="4"/>
  <c r="T618" i="4"/>
  <c r="S618" i="4"/>
  <c r="R618" i="4"/>
  <c r="Q618" i="4"/>
  <c r="X616" i="4"/>
  <c r="W616" i="4"/>
  <c r="V616" i="4"/>
  <c r="U616" i="4"/>
  <c r="T616" i="4"/>
  <c r="S616" i="4"/>
  <c r="R616" i="4"/>
  <c r="Q616" i="4"/>
  <c r="X614" i="4"/>
  <c r="W614" i="4"/>
  <c r="V614" i="4"/>
  <c r="U614" i="4"/>
  <c r="T614" i="4"/>
  <c r="S614" i="4"/>
  <c r="R614" i="4"/>
  <c r="Q614" i="4"/>
  <c r="X612" i="4"/>
  <c r="W612" i="4"/>
  <c r="V612" i="4"/>
  <c r="U612" i="4"/>
  <c r="T612" i="4"/>
  <c r="S612" i="4"/>
  <c r="R612" i="4"/>
  <c r="Q612" i="4"/>
  <c r="X610" i="4"/>
  <c r="W610" i="4"/>
  <c r="V610" i="4"/>
  <c r="U610" i="4"/>
  <c r="T610" i="4"/>
  <c r="S610" i="4"/>
  <c r="R610" i="4"/>
  <c r="Q610" i="4"/>
  <c r="X608" i="4"/>
  <c r="W608" i="4"/>
  <c r="V608" i="4"/>
  <c r="U608" i="4"/>
  <c r="T608" i="4"/>
  <c r="S608" i="4"/>
  <c r="R608" i="4"/>
  <c r="Q608" i="4"/>
  <c r="X606" i="4"/>
  <c r="W606" i="4"/>
  <c r="V606" i="4"/>
  <c r="U606" i="4"/>
  <c r="T606" i="4"/>
  <c r="S606" i="4"/>
  <c r="R606" i="4"/>
  <c r="Q606" i="4"/>
  <c r="X604" i="4"/>
  <c r="W604" i="4"/>
  <c r="V604" i="4"/>
  <c r="U604" i="4"/>
  <c r="T604" i="4"/>
  <c r="S604" i="4"/>
  <c r="R604" i="4"/>
  <c r="Q604" i="4"/>
  <c r="X602" i="4"/>
  <c r="W602" i="4"/>
  <c r="V602" i="4"/>
  <c r="U602" i="4"/>
  <c r="T602" i="4"/>
  <c r="S602" i="4"/>
  <c r="R602" i="4"/>
  <c r="Q602" i="4"/>
  <c r="X600" i="4"/>
  <c r="W600" i="4"/>
  <c r="V600" i="4"/>
  <c r="U600" i="4"/>
  <c r="T600" i="4"/>
  <c r="S600" i="4"/>
  <c r="R600" i="4"/>
  <c r="Q600" i="4"/>
  <c r="X598" i="4"/>
  <c r="W598" i="4"/>
  <c r="V598" i="4"/>
  <c r="U598" i="4"/>
  <c r="T598" i="4"/>
  <c r="S598" i="4"/>
  <c r="R598" i="4"/>
  <c r="Q598" i="4"/>
  <c r="X596" i="4"/>
  <c r="W596" i="4"/>
  <c r="V596" i="4"/>
  <c r="U596" i="4"/>
  <c r="T596" i="4"/>
  <c r="S596" i="4"/>
  <c r="R596" i="4"/>
  <c r="Q596" i="4"/>
  <c r="U594" i="4"/>
  <c r="T594" i="4"/>
  <c r="S594" i="4"/>
  <c r="R594" i="4"/>
  <c r="Q594" i="4"/>
  <c r="X592" i="4"/>
  <c r="W592" i="4"/>
  <c r="V592" i="4"/>
  <c r="U592" i="4"/>
  <c r="T592" i="4"/>
  <c r="S592" i="4"/>
  <c r="R592" i="4"/>
  <c r="Q592" i="4"/>
  <c r="X590" i="4"/>
  <c r="W590" i="4"/>
  <c r="V590" i="4"/>
  <c r="U590" i="4"/>
  <c r="T590" i="4"/>
  <c r="S590" i="4"/>
  <c r="R590" i="4"/>
  <c r="Q590" i="4"/>
  <c r="X588" i="4"/>
  <c r="W588" i="4"/>
  <c r="V588" i="4"/>
  <c r="U588" i="4"/>
  <c r="T588" i="4"/>
  <c r="S588" i="4"/>
  <c r="R588" i="4"/>
  <c r="Q588" i="4"/>
  <c r="X586" i="4"/>
  <c r="W586" i="4"/>
  <c r="V586" i="4"/>
  <c r="U586" i="4"/>
  <c r="T586" i="4"/>
  <c r="S586" i="4"/>
  <c r="R586" i="4"/>
  <c r="Q586" i="4"/>
  <c r="X584" i="4"/>
  <c r="W584" i="4"/>
  <c r="V584" i="4"/>
  <c r="U584" i="4"/>
  <c r="T584" i="4"/>
  <c r="S584" i="4"/>
  <c r="R584" i="4"/>
  <c r="Q584" i="4"/>
  <c r="X582" i="4"/>
  <c r="W582" i="4"/>
  <c r="V582" i="4"/>
  <c r="U582" i="4"/>
  <c r="T582" i="4"/>
  <c r="S582" i="4"/>
  <c r="R582" i="4"/>
  <c r="Q582" i="4"/>
  <c r="X580" i="4"/>
  <c r="W580" i="4"/>
  <c r="V580" i="4"/>
  <c r="U580" i="4"/>
  <c r="T580" i="4"/>
  <c r="S580" i="4"/>
  <c r="R580" i="4"/>
  <c r="Q580" i="4"/>
  <c r="X578" i="4"/>
  <c r="W578" i="4"/>
  <c r="V578" i="4"/>
  <c r="U578" i="4"/>
  <c r="T578" i="4"/>
  <c r="S578" i="4"/>
  <c r="R578" i="4"/>
  <c r="Q578" i="4"/>
  <c r="X576" i="4"/>
  <c r="W576" i="4"/>
  <c r="V576" i="4"/>
  <c r="U576" i="4"/>
  <c r="T576" i="4"/>
  <c r="S576" i="4"/>
  <c r="R576" i="4"/>
  <c r="Q576" i="4"/>
  <c r="X574" i="4"/>
  <c r="W574" i="4"/>
  <c r="V574" i="4"/>
  <c r="U574" i="4"/>
  <c r="T574" i="4"/>
  <c r="S574" i="4"/>
  <c r="R574" i="4"/>
  <c r="Q574" i="4"/>
  <c r="X572" i="4"/>
  <c r="W572" i="4"/>
  <c r="V572" i="4"/>
  <c r="U572" i="4"/>
  <c r="T572" i="4"/>
  <c r="S572" i="4"/>
  <c r="R572" i="4"/>
  <c r="Q572" i="4"/>
  <c r="X570" i="4"/>
  <c r="W570" i="4"/>
  <c r="V570" i="4"/>
  <c r="U570" i="4"/>
  <c r="T570" i="4"/>
  <c r="S570" i="4"/>
  <c r="R570" i="4"/>
  <c r="Q570" i="4"/>
  <c r="X568" i="4"/>
  <c r="W568" i="4"/>
  <c r="V568" i="4"/>
  <c r="U568" i="4"/>
  <c r="T568" i="4"/>
  <c r="S568" i="4"/>
  <c r="R568" i="4"/>
  <c r="Q568" i="4"/>
  <c r="X566" i="4"/>
  <c r="W566" i="4"/>
  <c r="V566" i="4"/>
  <c r="U566" i="4"/>
  <c r="T566" i="4"/>
  <c r="S566" i="4"/>
  <c r="R566" i="4"/>
  <c r="Q566" i="4"/>
  <c r="X564" i="4"/>
  <c r="W564" i="4"/>
  <c r="V564" i="4"/>
  <c r="U564" i="4"/>
  <c r="T564" i="4"/>
  <c r="S564" i="4"/>
  <c r="R564" i="4"/>
  <c r="Q564" i="4"/>
  <c r="X562" i="4"/>
  <c r="W562" i="4"/>
  <c r="V562" i="4"/>
  <c r="U562" i="4"/>
  <c r="T562" i="4"/>
  <c r="S562" i="4"/>
  <c r="R562" i="4"/>
  <c r="Q562" i="4"/>
  <c r="X560" i="4"/>
  <c r="W560" i="4"/>
  <c r="V560" i="4"/>
  <c r="U560" i="4"/>
  <c r="T560" i="4"/>
  <c r="S560" i="4"/>
  <c r="R560" i="4"/>
  <c r="Q560" i="4"/>
  <c r="X558" i="4"/>
  <c r="W558" i="4"/>
  <c r="V558" i="4"/>
  <c r="U558" i="4"/>
  <c r="T558" i="4"/>
  <c r="S558" i="4"/>
  <c r="R558" i="4"/>
  <c r="Q558" i="4"/>
  <c r="X556" i="4"/>
  <c r="W556" i="4"/>
  <c r="V556" i="4"/>
  <c r="U556" i="4"/>
  <c r="T556" i="4"/>
  <c r="S556" i="4"/>
  <c r="R556" i="4"/>
  <c r="Q556" i="4"/>
  <c r="X554" i="4"/>
  <c r="W554" i="4"/>
  <c r="V554" i="4"/>
  <c r="U554" i="4"/>
  <c r="T554" i="4"/>
  <c r="S554" i="4"/>
  <c r="R554" i="4"/>
  <c r="Q554" i="4"/>
  <c r="X552" i="4"/>
  <c r="W552" i="4"/>
  <c r="V552" i="4"/>
  <c r="U552" i="4"/>
  <c r="T552" i="4"/>
  <c r="S552" i="4"/>
  <c r="R552" i="4"/>
  <c r="Q552" i="4"/>
  <c r="X550" i="4"/>
  <c r="W550" i="4"/>
  <c r="V550" i="4"/>
  <c r="U550" i="4"/>
  <c r="T550" i="4"/>
  <c r="S550" i="4"/>
  <c r="R550" i="4"/>
  <c r="Q550" i="4"/>
  <c r="X548" i="4"/>
  <c r="W548" i="4"/>
  <c r="V548" i="4"/>
  <c r="U548" i="4"/>
  <c r="T548" i="4"/>
  <c r="S548" i="4"/>
  <c r="R548" i="4"/>
  <c r="Q548" i="4"/>
  <c r="X546" i="4"/>
  <c r="W546" i="4"/>
  <c r="V546" i="4"/>
  <c r="U546" i="4"/>
  <c r="T546" i="4"/>
  <c r="S546" i="4"/>
  <c r="R546" i="4"/>
  <c r="Q546" i="4"/>
  <c r="X544" i="4"/>
  <c r="W544" i="4"/>
  <c r="V544" i="4"/>
  <c r="U544" i="4"/>
  <c r="T544" i="4"/>
  <c r="S544" i="4"/>
  <c r="R544" i="4"/>
  <c r="Q544" i="4"/>
  <c r="X542" i="4"/>
  <c r="W542" i="4"/>
  <c r="V542" i="4"/>
  <c r="U542" i="4"/>
  <c r="T542" i="4"/>
  <c r="S542" i="4"/>
  <c r="R542" i="4"/>
  <c r="Q542" i="4"/>
  <c r="X540" i="4"/>
  <c r="W540" i="4"/>
  <c r="V540" i="4"/>
  <c r="U540" i="4"/>
  <c r="T540" i="4"/>
  <c r="S540" i="4"/>
  <c r="R540" i="4"/>
  <c r="Q540" i="4"/>
  <c r="X538" i="4"/>
  <c r="W538" i="4"/>
  <c r="V538" i="4"/>
  <c r="U538" i="4"/>
  <c r="T538" i="4"/>
  <c r="S538" i="4"/>
  <c r="R538" i="4"/>
  <c r="Q538" i="4"/>
  <c r="X536" i="4"/>
  <c r="W536" i="4"/>
  <c r="V536" i="4"/>
  <c r="U536" i="4"/>
  <c r="T536" i="4"/>
  <c r="S536" i="4"/>
  <c r="R536" i="4"/>
  <c r="Q536" i="4"/>
  <c r="X534" i="4"/>
  <c r="W534" i="4"/>
  <c r="V534" i="4"/>
  <c r="U534" i="4"/>
  <c r="T534" i="4"/>
  <c r="S534" i="4"/>
  <c r="R534" i="4"/>
  <c r="Q534" i="4"/>
  <c r="X532" i="4"/>
  <c r="W532" i="4"/>
  <c r="V532" i="4"/>
  <c r="U532" i="4"/>
  <c r="T532" i="4"/>
  <c r="S532" i="4"/>
  <c r="R532" i="4"/>
  <c r="Q532" i="4"/>
  <c r="X530" i="4"/>
  <c r="W530" i="4"/>
  <c r="V530" i="4"/>
  <c r="U530" i="4"/>
  <c r="T530" i="4"/>
  <c r="S530" i="4"/>
  <c r="R530" i="4"/>
  <c r="Q530" i="4"/>
  <c r="X528" i="4"/>
  <c r="W528" i="4"/>
  <c r="V528" i="4"/>
  <c r="U528" i="4"/>
  <c r="T528" i="4"/>
  <c r="S528" i="4"/>
  <c r="R528" i="4"/>
  <c r="Q528" i="4"/>
  <c r="X526" i="4"/>
  <c r="W526" i="4"/>
  <c r="V526" i="4"/>
  <c r="U526" i="4"/>
  <c r="T526" i="4"/>
  <c r="S526" i="4"/>
  <c r="R526" i="4"/>
  <c r="Q526" i="4"/>
  <c r="X524" i="4"/>
  <c r="W524" i="4"/>
  <c r="V524" i="4"/>
  <c r="U524" i="4"/>
  <c r="T524" i="4"/>
  <c r="S524" i="4"/>
  <c r="R524" i="4"/>
  <c r="Q524" i="4"/>
  <c r="X522" i="4"/>
  <c r="W522" i="4"/>
  <c r="V522" i="4"/>
  <c r="U522" i="4"/>
  <c r="T522" i="4"/>
  <c r="S522" i="4"/>
  <c r="R522" i="4"/>
  <c r="Q522" i="4"/>
  <c r="X520" i="4"/>
  <c r="W520" i="4"/>
  <c r="V520" i="4"/>
  <c r="U520" i="4"/>
  <c r="T520" i="4"/>
  <c r="S520" i="4"/>
  <c r="R520" i="4"/>
  <c r="Q520" i="4"/>
  <c r="X518" i="4"/>
  <c r="W518" i="4"/>
  <c r="V518" i="4"/>
  <c r="U518" i="4"/>
  <c r="T518" i="4"/>
  <c r="S518" i="4"/>
  <c r="R518" i="4"/>
  <c r="Q518" i="4"/>
  <c r="X516" i="4"/>
  <c r="W516" i="4"/>
  <c r="V516" i="4"/>
  <c r="U516" i="4"/>
  <c r="T516" i="4"/>
  <c r="S516" i="4"/>
  <c r="R516" i="4"/>
  <c r="Q516" i="4"/>
  <c r="X514" i="4"/>
  <c r="W514" i="4"/>
  <c r="V514" i="4"/>
  <c r="U514" i="4"/>
  <c r="T514" i="4"/>
  <c r="S514" i="4"/>
  <c r="R514" i="4"/>
  <c r="Q514" i="4"/>
  <c r="X512" i="4"/>
  <c r="W512" i="4"/>
  <c r="V512" i="4"/>
  <c r="U512" i="4"/>
  <c r="T512" i="4"/>
  <c r="S512" i="4"/>
  <c r="R512" i="4"/>
  <c r="Q512" i="4"/>
  <c r="X510" i="4"/>
  <c r="W510" i="4"/>
  <c r="V510" i="4"/>
  <c r="U510" i="4"/>
  <c r="T510" i="4"/>
  <c r="S510" i="4"/>
  <c r="R510" i="4"/>
  <c r="Q510" i="4"/>
  <c r="X508" i="4"/>
  <c r="W508" i="4"/>
  <c r="V508" i="4"/>
  <c r="U508" i="4"/>
  <c r="T508" i="4"/>
  <c r="S508" i="4"/>
  <c r="R508" i="4"/>
  <c r="Q508" i="4"/>
  <c r="X506" i="4"/>
  <c r="W506" i="4"/>
  <c r="V506" i="4"/>
  <c r="U506" i="4"/>
  <c r="T506" i="4"/>
  <c r="S506" i="4"/>
  <c r="R506" i="4"/>
  <c r="Q506" i="4"/>
  <c r="X504" i="4"/>
  <c r="W504" i="4"/>
  <c r="V504" i="4"/>
  <c r="U504" i="4"/>
  <c r="T504" i="4"/>
  <c r="S504" i="4"/>
  <c r="R504" i="4"/>
  <c r="Q504" i="4"/>
  <c r="X502" i="4"/>
  <c r="W502" i="4"/>
  <c r="V502" i="4"/>
  <c r="U502" i="4"/>
  <c r="T502" i="4"/>
  <c r="S502" i="4"/>
  <c r="R502" i="4"/>
  <c r="Q502" i="4"/>
  <c r="X500" i="4"/>
  <c r="W500" i="4"/>
  <c r="V500" i="4"/>
  <c r="U500" i="4"/>
  <c r="T500" i="4"/>
  <c r="S500" i="4"/>
  <c r="R500" i="4"/>
  <c r="Q500" i="4"/>
  <c r="X498" i="4"/>
  <c r="W498" i="4"/>
  <c r="V498" i="4"/>
  <c r="U498" i="4"/>
  <c r="T498" i="4"/>
  <c r="S498" i="4"/>
  <c r="R498" i="4"/>
  <c r="Q498" i="4"/>
  <c r="X496" i="4"/>
  <c r="W496" i="4"/>
  <c r="V496" i="4"/>
  <c r="U496" i="4"/>
  <c r="T496" i="4"/>
  <c r="S496" i="4"/>
  <c r="R496" i="4"/>
  <c r="Q496" i="4"/>
  <c r="X494" i="4"/>
  <c r="W494" i="4"/>
  <c r="V494" i="4"/>
  <c r="U494" i="4"/>
  <c r="T494" i="4"/>
  <c r="S494" i="4"/>
  <c r="R494" i="4"/>
  <c r="Q494" i="4"/>
  <c r="X492" i="4"/>
  <c r="W492" i="4"/>
  <c r="V492" i="4"/>
  <c r="U492" i="4"/>
  <c r="T492" i="4"/>
  <c r="S492" i="4"/>
  <c r="R492" i="4"/>
  <c r="Q492" i="4"/>
  <c r="X490" i="4"/>
  <c r="W490" i="4"/>
  <c r="V490" i="4"/>
  <c r="U490" i="4"/>
  <c r="T490" i="4"/>
  <c r="S490" i="4"/>
  <c r="R490" i="4"/>
  <c r="Q490" i="4"/>
  <c r="X488" i="4"/>
  <c r="W488" i="4"/>
  <c r="V488" i="4"/>
  <c r="U488" i="4"/>
  <c r="T488" i="4"/>
  <c r="S488" i="4"/>
  <c r="R488" i="4"/>
  <c r="Q488" i="4"/>
  <c r="X486" i="4"/>
  <c r="W486" i="4"/>
  <c r="V486" i="4"/>
  <c r="U486" i="4"/>
  <c r="T486" i="4"/>
  <c r="S486" i="4"/>
  <c r="R486" i="4"/>
  <c r="Q486" i="4"/>
  <c r="X484" i="4"/>
  <c r="W484" i="4"/>
  <c r="V484" i="4"/>
  <c r="U484" i="4"/>
  <c r="T484" i="4"/>
  <c r="S484" i="4"/>
  <c r="R484" i="4"/>
  <c r="Q484" i="4"/>
  <c r="X482" i="4"/>
  <c r="W482" i="4"/>
  <c r="V482" i="4"/>
  <c r="U482" i="4"/>
  <c r="T482" i="4"/>
  <c r="S482" i="4"/>
  <c r="R482" i="4"/>
  <c r="Q482" i="4"/>
  <c r="X480" i="4"/>
  <c r="W480" i="4"/>
  <c r="V480" i="4"/>
  <c r="U480" i="4"/>
  <c r="T480" i="4"/>
  <c r="S480" i="4"/>
  <c r="R480" i="4"/>
  <c r="Q480" i="4"/>
  <c r="X478" i="4"/>
  <c r="W478" i="4"/>
  <c r="V478" i="4"/>
  <c r="U478" i="4"/>
  <c r="T478" i="4"/>
  <c r="S478" i="4"/>
  <c r="R478" i="4"/>
  <c r="Q478" i="4"/>
  <c r="X476" i="4"/>
  <c r="W476" i="4"/>
  <c r="V476" i="4"/>
  <c r="U476" i="4"/>
  <c r="T476" i="4"/>
  <c r="S476" i="4"/>
  <c r="R476" i="4"/>
  <c r="Q476" i="4"/>
  <c r="X474" i="4"/>
  <c r="W474" i="4"/>
  <c r="V474" i="4"/>
  <c r="U474" i="4"/>
  <c r="T474" i="4"/>
  <c r="S474" i="4"/>
  <c r="R474" i="4"/>
  <c r="Q474" i="4"/>
  <c r="X472" i="4"/>
  <c r="W472" i="4"/>
  <c r="V472" i="4"/>
  <c r="U472" i="4"/>
  <c r="T472" i="4"/>
  <c r="S472" i="4"/>
  <c r="R472" i="4"/>
  <c r="Q472" i="4"/>
  <c r="X470" i="4"/>
  <c r="W470" i="4"/>
  <c r="V470" i="4"/>
  <c r="U470" i="4"/>
  <c r="T470" i="4"/>
  <c r="S470" i="4"/>
  <c r="R470" i="4"/>
  <c r="Q470" i="4"/>
  <c r="X468" i="4"/>
  <c r="W468" i="4"/>
  <c r="V468" i="4"/>
  <c r="U468" i="4"/>
  <c r="T468" i="4"/>
  <c r="S468" i="4"/>
  <c r="R468" i="4"/>
  <c r="Q468" i="4"/>
  <c r="X466" i="4"/>
  <c r="W466" i="4"/>
  <c r="V466" i="4"/>
  <c r="U466" i="4"/>
  <c r="T466" i="4"/>
  <c r="S466" i="4"/>
  <c r="R466" i="4"/>
  <c r="Q466" i="4"/>
  <c r="X464" i="4"/>
  <c r="W464" i="4"/>
  <c r="V464" i="4"/>
  <c r="U464" i="4"/>
  <c r="T464" i="4"/>
  <c r="S464" i="4"/>
  <c r="R464" i="4"/>
  <c r="Q464" i="4"/>
  <c r="X462" i="4"/>
  <c r="W462" i="4"/>
  <c r="V462" i="4"/>
  <c r="U462" i="4"/>
  <c r="T462" i="4"/>
  <c r="S462" i="4"/>
  <c r="R462" i="4"/>
  <c r="Q462" i="4"/>
  <c r="X460" i="4"/>
  <c r="W460" i="4"/>
  <c r="V460" i="4"/>
  <c r="U460" i="4"/>
  <c r="T460" i="4"/>
  <c r="S460" i="4"/>
  <c r="R460" i="4"/>
  <c r="Q460" i="4"/>
  <c r="X458" i="4"/>
  <c r="W458" i="4"/>
  <c r="V458" i="4"/>
  <c r="U458" i="4"/>
  <c r="T458" i="4"/>
  <c r="S458" i="4"/>
  <c r="R458" i="4"/>
  <c r="Q458" i="4"/>
  <c r="X456" i="4"/>
  <c r="W456" i="4"/>
  <c r="V456" i="4"/>
  <c r="U456" i="4"/>
  <c r="T456" i="4"/>
  <c r="S456" i="4"/>
  <c r="R456" i="4"/>
  <c r="Q456" i="4"/>
  <c r="X454" i="4"/>
  <c r="W454" i="4"/>
  <c r="V454" i="4"/>
  <c r="U454" i="4"/>
  <c r="T454" i="4"/>
  <c r="S454" i="4"/>
  <c r="R454" i="4"/>
  <c r="Q454" i="4"/>
  <c r="X452" i="4"/>
  <c r="W452" i="4"/>
  <c r="V452" i="4"/>
  <c r="U452" i="4"/>
  <c r="T452" i="4"/>
  <c r="S452" i="4"/>
  <c r="R452" i="4"/>
  <c r="Q452" i="4"/>
  <c r="X450" i="4"/>
  <c r="W450" i="4"/>
  <c r="V450" i="4"/>
  <c r="U450" i="4"/>
  <c r="T450" i="4"/>
  <c r="S450" i="4"/>
  <c r="R450" i="4"/>
  <c r="Q450" i="4"/>
  <c r="X448" i="4"/>
  <c r="W448" i="4"/>
  <c r="V448" i="4"/>
  <c r="U448" i="4"/>
  <c r="T448" i="4"/>
  <c r="S448" i="4"/>
  <c r="R448" i="4"/>
  <c r="Q448" i="4"/>
  <c r="X446" i="4"/>
  <c r="W446" i="4"/>
  <c r="V446" i="4"/>
  <c r="U446" i="4"/>
  <c r="T446" i="4"/>
  <c r="S446" i="4"/>
  <c r="R446" i="4"/>
  <c r="Q446" i="4"/>
  <c r="X444" i="4"/>
  <c r="W444" i="4"/>
  <c r="V444" i="4"/>
  <c r="U444" i="4"/>
  <c r="T444" i="4"/>
  <c r="S444" i="4"/>
  <c r="R444" i="4"/>
  <c r="Q444" i="4"/>
  <c r="X442" i="4"/>
  <c r="W442" i="4"/>
  <c r="V442" i="4"/>
  <c r="U442" i="4"/>
  <c r="T442" i="4"/>
  <c r="S442" i="4"/>
  <c r="R442" i="4"/>
  <c r="Q442" i="4"/>
  <c r="X440" i="4"/>
  <c r="W440" i="4"/>
  <c r="V440" i="4"/>
  <c r="U440" i="4"/>
  <c r="T440" i="4"/>
  <c r="S440" i="4"/>
  <c r="R440" i="4"/>
  <c r="Q440" i="4"/>
  <c r="X438" i="4"/>
  <c r="W438" i="4"/>
  <c r="V438" i="4"/>
  <c r="U438" i="4"/>
  <c r="T438" i="4"/>
  <c r="S438" i="4"/>
  <c r="R438" i="4"/>
  <c r="Q438" i="4"/>
  <c r="X436" i="4"/>
  <c r="W436" i="4"/>
  <c r="V436" i="4"/>
  <c r="U436" i="4"/>
  <c r="T436" i="4"/>
  <c r="S436" i="4"/>
  <c r="R436" i="4"/>
  <c r="Q436" i="4"/>
  <c r="X434" i="4"/>
  <c r="W434" i="4"/>
  <c r="V434" i="4"/>
  <c r="U434" i="4"/>
  <c r="T434" i="4"/>
  <c r="S434" i="4"/>
  <c r="R434" i="4"/>
  <c r="Q434" i="4"/>
  <c r="X432" i="4"/>
  <c r="W432" i="4"/>
  <c r="V432" i="4"/>
  <c r="U432" i="4"/>
  <c r="T432" i="4"/>
  <c r="S432" i="4"/>
  <c r="R432" i="4"/>
  <c r="Q432" i="4"/>
  <c r="X430" i="4"/>
  <c r="W430" i="4"/>
  <c r="V430" i="4"/>
  <c r="U430" i="4"/>
  <c r="T430" i="4"/>
  <c r="S430" i="4"/>
  <c r="R430" i="4"/>
  <c r="Q430" i="4"/>
  <c r="X428" i="4"/>
  <c r="W428" i="4"/>
  <c r="V428" i="4"/>
  <c r="U428" i="4"/>
  <c r="T428" i="4"/>
  <c r="S428" i="4"/>
  <c r="R428" i="4"/>
  <c r="Q428" i="4"/>
  <c r="X426" i="4"/>
  <c r="W426" i="4"/>
  <c r="V426" i="4"/>
  <c r="U426" i="4"/>
  <c r="T426" i="4"/>
  <c r="S426" i="4"/>
  <c r="R426" i="4"/>
  <c r="Q426" i="4"/>
  <c r="X424" i="4"/>
  <c r="W424" i="4"/>
  <c r="V424" i="4"/>
  <c r="U424" i="4"/>
  <c r="T424" i="4"/>
  <c r="S424" i="4"/>
  <c r="R424" i="4"/>
  <c r="Q424" i="4"/>
  <c r="X422" i="4"/>
  <c r="W422" i="4"/>
  <c r="V422" i="4"/>
  <c r="U422" i="4"/>
  <c r="T422" i="4"/>
  <c r="S422" i="4"/>
  <c r="R422" i="4"/>
  <c r="Q422" i="4"/>
  <c r="X420" i="4"/>
  <c r="W420" i="4"/>
  <c r="V420" i="4"/>
  <c r="U420" i="4"/>
  <c r="T420" i="4"/>
  <c r="S420" i="4"/>
  <c r="R420" i="4"/>
  <c r="Q420" i="4"/>
  <c r="X418" i="4"/>
  <c r="W418" i="4"/>
  <c r="V418" i="4"/>
  <c r="U418" i="4"/>
  <c r="T418" i="4"/>
  <c r="S418" i="4"/>
  <c r="R418" i="4"/>
  <c r="Q418" i="4"/>
  <c r="X416" i="4"/>
  <c r="W416" i="4"/>
  <c r="V416" i="4"/>
  <c r="U416" i="4"/>
  <c r="T416" i="4"/>
  <c r="S416" i="4"/>
  <c r="R416" i="4"/>
  <c r="Q416" i="4"/>
  <c r="X414" i="4"/>
  <c r="W414" i="4"/>
  <c r="V414" i="4"/>
  <c r="U414" i="4"/>
  <c r="T414" i="4"/>
  <c r="S414" i="4"/>
  <c r="R414" i="4"/>
  <c r="Q414" i="4"/>
  <c r="X412" i="4"/>
  <c r="W412" i="4"/>
  <c r="V412" i="4"/>
  <c r="U412" i="4"/>
  <c r="T412" i="4"/>
  <c r="S412" i="4"/>
  <c r="R412" i="4"/>
  <c r="Q412" i="4"/>
  <c r="X410" i="4"/>
  <c r="W410" i="4"/>
  <c r="V410" i="4"/>
  <c r="U410" i="4"/>
  <c r="T410" i="4"/>
  <c r="S410" i="4"/>
  <c r="R410" i="4"/>
  <c r="Q410" i="4"/>
  <c r="X408" i="4"/>
  <c r="W408" i="4"/>
  <c r="V408" i="4"/>
  <c r="U408" i="4"/>
  <c r="T408" i="4"/>
  <c r="S408" i="4"/>
  <c r="R408" i="4"/>
  <c r="Q408" i="4"/>
  <c r="X406" i="4"/>
  <c r="W406" i="4"/>
  <c r="V406" i="4"/>
  <c r="U406" i="4"/>
  <c r="T406" i="4"/>
  <c r="S406" i="4"/>
  <c r="R406" i="4"/>
  <c r="Q406" i="4"/>
  <c r="X404" i="4"/>
  <c r="W404" i="4"/>
  <c r="V404" i="4"/>
  <c r="U404" i="4"/>
  <c r="T404" i="4"/>
  <c r="S404" i="4"/>
  <c r="R404" i="4"/>
  <c r="Q404" i="4"/>
  <c r="X402" i="4"/>
  <c r="W402" i="4"/>
  <c r="V402" i="4"/>
  <c r="U402" i="4"/>
  <c r="T402" i="4"/>
  <c r="S402" i="4"/>
  <c r="R402" i="4"/>
  <c r="Q402" i="4"/>
  <c r="X400" i="4"/>
  <c r="W400" i="4"/>
  <c r="V400" i="4"/>
  <c r="U400" i="4"/>
  <c r="T400" i="4"/>
  <c r="S400" i="4"/>
  <c r="R400" i="4"/>
  <c r="Q400" i="4"/>
  <c r="X398" i="4"/>
  <c r="W398" i="4"/>
  <c r="V398" i="4"/>
  <c r="U398" i="4"/>
  <c r="T398" i="4"/>
  <c r="S398" i="4"/>
  <c r="R398" i="4"/>
  <c r="Q398" i="4"/>
  <c r="X396" i="4"/>
  <c r="W396" i="4"/>
  <c r="V396" i="4"/>
  <c r="U396" i="4"/>
  <c r="T396" i="4"/>
  <c r="S396" i="4"/>
  <c r="R396" i="4"/>
  <c r="Q396" i="4"/>
  <c r="X394" i="4"/>
  <c r="W394" i="4"/>
  <c r="V394" i="4"/>
  <c r="U394" i="4"/>
  <c r="T394" i="4"/>
  <c r="S394" i="4"/>
  <c r="R394" i="4"/>
  <c r="Q394" i="4"/>
  <c r="X392" i="4"/>
  <c r="W392" i="4"/>
  <c r="V392" i="4"/>
  <c r="U392" i="4"/>
  <c r="T392" i="4"/>
  <c r="S392" i="4"/>
  <c r="R392" i="4"/>
  <c r="Q392" i="4"/>
  <c r="X390" i="4"/>
  <c r="W390" i="4"/>
  <c r="V390" i="4"/>
  <c r="U390" i="4"/>
  <c r="T390" i="4"/>
  <c r="S390" i="4"/>
  <c r="R390" i="4"/>
  <c r="Q390" i="4"/>
  <c r="X388" i="4"/>
  <c r="W388" i="4"/>
  <c r="V388" i="4"/>
  <c r="U388" i="4"/>
  <c r="T388" i="4"/>
  <c r="S388" i="4"/>
  <c r="R388" i="4"/>
  <c r="Q388" i="4"/>
  <c r="X386" i="4"/>
  <c r="W386" i="4"/>
  <c r="V386" i="4"/>
  <c r="U386" i="4"/>
  <c r="T386" i="4"/>
  <c r="S386" i="4"/>
  <c r="R386" i="4"/>
  <c r="Q386" i="4"/>
  <c r="X384" i="4"/>
  <c r="W384" i="4"/>
  <c r="V384" i="4"/>
  <c r="U384" i="4"/>
  <c r="T384" i="4"/>
  <c r="S384" i="4"/>
  <c r="R384" i="4"/>
  <c r="Q384" i="4"/>
  <c r="X382" i="4"/>
  <c r="W382" i="4"/>
  <c r="V382" i="4"/>
  <c r="U382" i="4"/>
  <c r="T382" i="4"/>
  <c r="S382" i="4"/>
  <c r="R382" i="4"/>
  <c r="Q382" i="4"/>
  <c r="X380" i="4"/>
  <c r="W380" i="4"/>
  <c r="V380" i="4"/>
  <c r="U380" i="4"/>
  <c r="T380" i="4"/>
  <c r="S380" i="4"/>
  <c r="R380" i="4"/>
  <c r="Q380" i="4"/>
  <c r="X378" i="4"/>
  <c r="W378" i="4"/>
  <c r="V378" i="4"/>
  <c r="U378" i="4"/>
  <c r="T378" i="4"/>
  <c r="S378" i="4"/>
  <c r="R378" i="4"/>
  <c r="Q378" i="4"/>
  <c r="X376" i="4"/>
  <c r="W376" i="4"/>
  <c r="V376" i="4"/>
  <c r="U376" i="4"/>
  <c r="T376" i="4"/>
  <c r="S376" i="4"/>
  <c r="R376" i="4"/>
  <c r="Q376" i="4"/>
  <c r="X374" i="4"/>
  <c r="W374" i="4"/>
  <c r="V374" i="4"/>
  <c r="U374" i="4"/>
  <c r="T374" i="4"/>
  <c r="S374" i="4"/>
  <c r="R374" i="4"/>
  <c r="Q374" i="4"/>
  <c r="X372" i="4"/>
  <c r="W372" i="4"/>
  <c r="V372" i="4"/>
  <c r="U372" i="4"/>
  <c r="T372" i="4"/>
  <c r="S372" i="4"/>
  <c r="R372" i="4"/>
  <c r="Q372" i="4"/>
  <c r="X370" i="4"/>
  <c r="W370" i="4"/>
  <c r="V370" i="4"/>
  <c r="U370" i="4"/>
  <c r="T370" i="4"/>
  <c r="S370" i="4"/>
  <c r="R370" i="4"/>
  <c r="Q370" i="4"/>
  <c r="X368" i="4"/>
  <c r="W368" i="4"/>
  <c r="V368" i="4"/>
  <c r="U368" i="4"/>
  <c r="T368" i="4"/>
  <c r="S368" i="4"/>
  <c r="R368" i="4"/>
  <c r="Q368" i="4"/>
  <c r="X366" i="4"/>
  <c r="W366" i="4"/>
  <c r="V366" i="4"/>
  <c r="U366" i="4"/>
  <c r="T366" i="4"/>
  <c r="S366" i="4"/>
  <c r="R366" i="4"/>
  <c r="Q366" i="4"/>
  <c r="X364" i="4"/>
  <c r="W364" i="4"/>
  <c r="V364" i="4"/>
  <c r="U364" i="4"/>
  <c r="T364" i="4"/>
  <c r="S364" i="4"/>
  <c r="R364" i="4"/>
  <c r="Q364" i="4"/>
  <c r="X362" i="4"/>
  <c r="W362" i="4"/>
  <c r="V362" i="4"/>
  <c r="U362" i="4"/>
  <c r="T362" i="4"/>
  <c r="S362" i="4"/>
  <c r="R362" i="4"/>
  <c r="Q362" i="4"/>
  <c r="X360" i="4"/>
  <c r="W360" i="4"/>
  <c r="V360" i="4"/>
  <c r="U360" i="4"/>
  <c r="T360" i="4"/>
  <c r="S360" i="4"/>
  <c r="R360" i="4"/>
  <c r="Q360" i="4"/>
  <c r="X358" i="4"/>
  <c r="W358" i="4"/>
  <c r="V358" i="4"/>
  <c r="U358" i="4"/>
  <c r="T358" i="4"/>
  <c r="S358" i="4"/>
  <c r="R358" i="4"/>
  <c r="Q358" i="4"/>
  <c r="X356" i="4"/>
  <c r="W356" i="4"/>
  <c r="V356" i="4"/>
  <c r="U356" i="4"/>
  <c r="T356" i="4"/>
  <c r="S356" i="4"/>
  <c r="R356" i="4"/>
  <c r="Q356" i="4"/>
  <c r="X354" i="4"/>
  <c r="W354" i="4"/>
  <c r="V354" i="4"/>
  <c r="U354" i="4"/>
  <c r="T354" i="4"/>
  <c r="S354" i="4"/>
  <c r="R354" i="4"/>
  <c r="Q354" i="4"/>
  <c r="X352" i="4"/>
  <c r="W352" i="4"/>
  <c r="V352" i="4"/>
  <c r="U352" i="4"/>
  <c r="T352" i="4"/>
  <c r="S352" i="4"/>
  <c r="R352" i="4"/>
  <c r="Q352" i="4"/>
  <c r="X350" i="4"/>
  <c r="W350" i="4"/>
  <c r="V350" i="4"/>
  <c r="U350" i="4"/>
  <c r="T350" i="4"/>
  <c r="S350" i="4"/>
  <c r="R350" i="4"/>
  <c r="Q350" i="4"/>
  <c r="X348" i="4"/>
  <c r="W348" i="4"/>
  <c r="V348" i="4"/>
  <c r="U348" i="4"/>
  <c r="T348" i="4"/>
  <c r="S348" i="4"/>
  <c r="R348" i="4"/>
  <c r="Q348" i="4"/>
  <c r="X346" i="4"/>
  <c r="W346" i="4"/>
  <c r="V346" i="4"/>
  <c r="U346" i="4"/>
  <c r="T346" i="4"/>
  <c r="S346" i="4"/>
  <c r="R346" i="4"/>
  <c r="Q346" i="4"/>
  <c r="X344" i="4"/>
  <c r="W344" i="4"/>
  <c r="V344" i="4"/>
  <c r="U344" i="4"/>
  <c r="T344" i="4"/>
  <c r="S344" i="4"/>
  <c r="R344" i="4"/>
  <c r="Q344" i="4"/>
  <c r="X342" i="4"/>
  <c r="W342" i="4"/>
  <c r="V342" i="4"/>
  <c r="U342" i="4"/>
  <c r="T342" i="4"/>
  <c r="S342" i="4"/>
  <c r="R342" i="4"/>
  <c r="Q342" i="4"/>
  <c r="X340" i="4"/>
  <c r="W340" i="4"/>
  <c r="V340" i="4"/>
  <c r="U340" i="4"/>
  <c r="T340" i="4"/>
  <c r="S340" i="4"/>
  <c r="R340" i="4"/>
  <c r="Q340" i="4"/>
  <c r="X338" i="4"/>
  <c r="W338" i="4"/>
  <c r="V338" i="4"/>
  <c r="U338" i="4"/>
  <c r="T338" i="4"/>
  <c r="S338" i="4"/>
  <c r="R338" i="4"/>
  <c r="Q338" i="4"/>
  <c r="X336" i="4"/>
  <c r="W336" i="4"/>
  <c r="V336" i="4"/>
  <c r="U336" i="4"/>
  <c r="T336" i="4"/>
  <c r="S336" i="4"/>
  <c r="R336" i="4"/>
  <c r="Q336" i="4"/>
  <c r="X334" i="4"/>
  <c r="W334" i="4"/>
  <c r="V334" i="4"/>
  <c r="U334" i="4"/>
  <c r="T334" i="4"/>
  <c r="S334" i="4"/>
  <c r="R334" i="4"/>
  <c r="Q334" i="4"/>
  <c r="X332" i="4"/>
  <c r="W332" i="4"/>
  <c r="V332" i="4"/>
  <c r="U332" i="4"/>
  <c r="T332" i="4"/>
  <c r="S332" i="4"/>
  <c r="R332" i="4"/>
  <c r="Q332" i="4"/>
  <c r="X330" i="4"/>
  <c r="W330" i="4"/>
  <c r="V330" i="4"/>
  <c r="U330" i="4"/>
  <c r="T330" i="4"/>
  <c r="S330" i="4"/>
  <c r="R330" i="4"/>
  <c r="Q330" i="4"/>
  <c r="X328" i="4"/>
  <c r="W328" i="4"/>
  <c r="V328" i="4"/>
  <c r="U328" i="4"/>
  <c r="T328" i="4"/>
  <c r="S328" i="4"/>
  <c r="R328" i="4"/>
  <c r="Q328" i="4"/>
  <c r="X326" i="4"/>
  <c r="W326" i="4"/>
  <c r="V326" i="4"/>
  <c r="U326" i="4"/>
  <c r="T326" i="4"/>
  <c r="S326" i="4"/>
  <c r="R326" i="4"/>
  <c r="Q326" i="4"/>
  <c r="X324" i="4"/>
  <c r="W324" i="4"/>
  <c r="V324" i="4"/>
  <c r="U324" i="4"/>
  <c r="T324" i="4"/>
  <c r="S324" i="4"/>
  <c r="R324" i="4"/>
  <c r="Q324" i="4"/>
  <c r="X322" i="4"/>
  <c r="W322" i="4"/>
  <c r="V322" i="4"/>
  <c r="U322" i="4"/>
  <c r="T322" i="4"/>
  <c r="S322" i="4"/>
  <c r="R322" i="4"/>
  <c r="Q322" i="4"/>
  <c r="X320" i="4"/>
  <c r="W320" i="4"/>
  <c r="V320" i="4"/>
  <c r="U320" i="4"/>
  <c r="T320" i="4"/>
  <c r="S320" i="4"/>
  <c r="R320" i="4"/>
  <c r="Q320" i="4"/>
  <c r="X318" i="4"/>
  <c r="W318" i="4"/>
  <c r="V318" i="4"/>
  <c r="U318" i="4"/>
  <c r="T318" i="4"/>
  <c r="S318" i="4"/>
  <c r="R318" i="4"/>
  <c r="Q318" i="4"/>
  <c r="X316" i="4"/>
  <c r="W316" i="4"/>
  <c r="V316" i="4"/>
  <c r="U316" i="4"/>
  <c r="T316" i="4"/>
  <c r="S316" i="4"/>
  <c r="R316" i="4"/>
  <c r="Q316" i="4"/>
  <c r="X314" i="4"/>
  <c r="W314" i="4"/>
  <c r="V314" i="4"/>
  <c r="U314" i="4"/>
  <c r="T314" i="4"/>
  <c r="S314" i="4"/>
  <c r="R314" i="4"/>
  <c r="Q314" i="4"/>
  <c r="X312" i="4"/>
  <c r="W312" i="4"/>
  <c r="V312" i="4"/>
  <c r="U312" i="4"/>
  <c r="T312" i="4"/>
  <c r="S312" i="4"/>
  <c r="R312" i="4"/>
  <c r="Q312" i="4"/>
  <c r="X310" i="4"/>
  <c r="W310" i="4"/>
  <c r="V310" i="4"/>
  <c r="U310" i="4"/>
  <c r="T310" i="4"/>
  <c r="S310" i="4"/>
  <c r="R310" i="4"/>
  <c r="Q310" i="4"/>
  <c r="X308" i="4"/>
  <c r="W308" i="4"/>
  <c r="V308" i="4"/>
  <c r="U308" i="4"/>
  <c r="T308" i="4"/>
  <c r="S308" i="4"/>
  <c r="R308" i="4"/>
  <c r="Q308" i="4"/>
  <c r="X306" i="4"/>
  <c r="W306" i="4"/>
  <c r="V306" i="4"/>
  <c r="U306" i="4"/>
  <c r="T306" i="4"/>
  <c r="S306" i="4"/>
  <c r="R306" i="4"/>
  <c r="Q306" i="4"/>
  <c r="X304" i="4"/>
  <c r="W304" i="4"/>
  <c r="V304" i="4"/>
  <c r="U304" i="4"/>
  <c r="T304" i="4"/>
  <c r="S304" i="4"/>
  <c r="R304" i="4"/>
  <c r="Q304" i="4"/>
  <c r="X302" i="4"/>
  <c r="W302" i="4"/>
  <c r="V302" i="4"/>
  <c r="U302" i="4"/>
  <c r="T302" i="4"/>
  <c r="S302" i="4"/>
  <c r="R302" i="4"/>
  <c r="Q302" i="4"/>
  <c r="X300" i="4"/>
  <c r="W300" i="4"/>
  <c r="V300" i="4"/>
  <c r="U300" i="4"/>
  <c r="T300" i="4"/>
  <c r="S300" i="4"/>
  <c r="R300" i="4"/>
  <c r="Q300" i="4"/>
  <c r="X298" i="4"/>
  <c r="W298" i="4"/>
  <c r="V298" i="4"/>
  <c r="U298" i="4"/>
  <c r="T298" i="4"/>
  <c r="S298" i="4"/>
  <c r="R298" i="4"/>
  <c r="Q298" i="4"/>
  <c r="X296" i="4"/>
  <c r="W296" i="4"/>
  <c r="V296" i="4"/>
  <c r="U296" i="4"/>
  <c r="T296" i="4"/>
  <c r="S296" i="4"/>
  <c r="R296" i="4"/>
  <c r="Q296" i="4"/>
  <c r="X294" i="4"/>
  <c r="W294" i="4"/>
  <c r="V294" i="4"/>
  <c r="U294" i="4"/>
  <c r="T294" i="4"/>
  <c r="S294" i="4"/>
  <c r="R294" i="4"/>
  <c r="Q294" i="4"/>
  <c r="X292" i="4"/>
  <c r="W292" i="4"/>
  <c r="V292" i="4"/>
  <c r="U292" i="4"/>
  <c r="T292" i="4"/>
  <c r="S292" i="4"/>
  <c r="R292" i="4"/>
  <c r="Q292" i="4"/>
  <c r="X290" i="4"/>
  <c r="W290" i="4"/>
  <c r="V290" i="4"/>
  <c r="U290" i="4"/>
  <c r="T290" i="4"/>
  <c r="S290" i="4"/>
  <c r="R290" i="4"/>
  <c r="Q290" i="4"/>
  <c r="X288" i="4"/>
  <c r="W288" i="4"/>
  <c r="V288" i="4"/>
  <c r="U288" i="4"/>
  <c r="T288" i="4"/>
  <c r="S288" i="4"/>
  <c r="R288" i="4"/>
  <c r="Q288" i="4"/>
  <c r="X286" i="4"/>
  <c r="W286" i="4"/>
  <c r="V286" i="4"/>
  <c r="U286" i="4"/>
  <c r="T286" i="4"/>
  <c r="S286" i="4"/>
  <c r="R286" i="4"/>
  <c r="Q286" i="4"/>
  <c r="X284" i="4"/>
  <c r="W284" i="4"/>
  <c r="V284" i="4"/>
  <c r="U284" i="4"/>
  <c r="T284" i="4"/>
  <c r="S284" i="4"/>
  <c r="R284" i="4"/>
  <c r="Q284" i="4"/>
  <c r="X282" i="4"/>
  <c r="W282" i="4"/>
  <c r="V282" i="4"/>
  <c r="U282" i="4"/>
  <c r="T282" i="4"/>
  <c r="S282" i="4"/>
  <c r="R282" i="4"/>
  <c r="Q282" i="4"/>
  <c r="X280" i="4"/>
  <c r="W280" i="4"/>
  <c r="V280" i="4"/>
  <c r="U280" i="4"/>
  <c r="T280" i="4"/>
  <c r="S280" i="4"/>
  <c r="R280" i="4"/>
  <c r="Q280" i="4"/>
  <c r="X278" i="4"/>
  <c r="W278" i="4"/>
  <c r="V278" i="4"/>
  <c r="U278" i="4"/>
  <c r="T278" i="4"/>
  <c r="S278" i="4"/>
  <c r="R278" i="4"/>
  <c r="Q278" i="4"/>
  <c r="U276" i="4"/>
  <c r="T276" i="4"/>
  <c r="S276" i="4"/>
  <c r="R276" i="4"/>
  <c r="Q276" i="4"/>
  <c r="X274" i="4"/>
  <c r="W274" i="4"/>
  <c r="V274" i="4"/>
  <c r="U274" i="4"/>
  <c r="T274" i="4"/>
  <c r="S274" i="4"/>
  <c r="R274" i="4"/>
  <c r="Q274" i="4"/>
  <c r="X272" i="4"/>
  <c r="W272" i="4"/>
  <c r="V272" i="4"/>
  <c r="U272" i="4"/>
  <c r="T272" i="4"/>
  <c r="S272" i="4"/>
  <c r="R272" i="4"/>
  <c r="Q272" i="4"/>
  <c r="X270" i="4"/>
  <c r="W270" i="4"/>
  <c r="V270" i="4"/>
  <c r="U270" i="4"/>
  <c r="T270" i="4"/>
  <c r="S270" i="4"/>
  <c r="R270" i="4"/>
  <c r="Q270" i="4"/>
  <c r="X268" i="4"/>
  <c r="W268" i="4"/>
  <c r="V268" i="4"/>
  <c r="U268" i="4"/>
  <c r="T268" i="4"/>
  <c r="S268" i="4"/>
  <c r="R268" i="4"/>
  <c r="Q268" i="4"/>
  <c r="X266" i="4"/>
  <c r="W266" i="4"/>
  <c r="V266" i="4"/>
  <c r="U266" i="4"/>
  <c r="T266" i="4"/>
  <c r="S266" i="4"/>
  <c r="R266" i="4"/>
  <c r="Q266" i="4"/>
  <c r="X264" i="4"/>
  <c r="W264" i="4"/>
  <c r="V264" i="4"/>
  <c r="U264" i="4"/>
  <c r="T264" i="4"/>
  <c r="S264" i="4"/>
  <c r="R264" i="4"/>
  <c r="Q264" i="4"/>
  <c r="X262" i="4"/>
  <c r="W262" i="4"/>
  <c r="V262" i="4"/>
  <c r="U262" i="4"/>
  <c r="T262" i="4"/>
  <c r="S262" i="4"/>
  <c r="R262" i="4"/>
  <c r="Q262" i="4"/>
  <c r="X260" i="4"/>
  <c r="W260" i="4"/>
  <c r="V260" i="4"/>
  <c r="U260" i="4"/>
  <c r="T260" i="4"/>
  <c r="S260" i="4"/>
  <c r="R260" i="4"/>
  <c r="Q260" i="4"/>
  <c r="X258" i="4"/>
  <c r="W258" i="4"/>
  <c r="V258" i="4"/>
  <c r="U258" i="4"/>
  <c r="T258" i="4"/>
  <c r="S258" i="4"/>
  <c r="R258" i="4"/>
  <c r="Q258" i="4"/>
  <c r="X256" i="4"/>
  <c r="W256" i="4"/>
  <c r="V256" i="4"/>
  <c r="U256" i="4"/>
  <c r="T256" i="4"/>
  <c r="S256" i="4"/>
  <c r="R256" i="4"/>
  <c r="Q256" i="4"/>
  <c r="X254" i="4"/>
  <c r="W254" i="4"/>
  <c r="V254" i="4"/>
  <c r="U254" i="4"/>
  <c r="T254" i="4"/>
  <c r="S254" i="4"/>
  <c r="R254" i="4"/>
  <c r="Q254" i="4"/>
  <c r="X252" i="4"/>
  <c r="W252" i="4"/>
  <c r="V252" i="4"/>
  <c r="U252" i="4"/>
  <c r="T252" i="4"/>
  <c r="S252" i="4"/>
  <c r="R252" i="4"/>
  <c r="Q252" i="4"/>
  <c r="X250" i="4"/>
  <c r="W250" i="4"/>
  <c r="V250" i="4"/>
  <c r="U250" i="4"/>
  <c r="T250" i="4"/>
  <c r="S250" i="4"/>
  <c r="R250" i="4"/>
  <c r="Q250" i="4"/>
  <c r="X248" i="4"/>
  <c r="W248" i="4"/>
  <c r="V248" i="4"/>
  <c r="U248" i="4"/>
  <c r="T248" i="4"/>
  <c r="S248" i="4"/>
  <c r="R248" i="4"/>
  <c r="Q248" i="4"/>
  <c r="X246" i="4"/>
  <c r="W246" i="4"/>
  <c r="V246" i="4"/>
  <c r="U246" i="4"/>
  <c r="T246" i="4"/>
  <c r="S246" i="4"/>
  <c r="R246" i="4"/>
  <c r="Q246" i="4"/>
  <c r="X244" i="4"/>
  <c r="W244" i="4"/>
  <c r="V244" i="4"/>
  <c r="U244" i="4"/>
  <c r="T244" i="4"/>
  <c r="S244" i="4"/>
  <c r="R244" i="4"/>
  <c r="Q244" i="4"/>
  <c r="X242" i="4"/>
  <c r="W242" i="4"/>
  <c r="V242" i="4"/>
  <c r="U242" i="4"/>
  <c r="T242" i="4"/>
  <c r="S242" i="4"/>
  <c r="R242" i="4"/>
  <c r="Q242" i="4"/>
  <c r="X240" i="4"/>
  <c r="W240" i="4"/>
  <c r="V240" i="4"/>
  <c r="U240" i="4"/>
  <c r="T240" i="4"/>
  <c r="S240" i="4"/>
  <c r="R240" i="4"/>
  <c r="Q240" i="4"/>
  <c r="X238" i="4"/>
  <c r="W238" i="4"/>
  <c r="V238" i="4"/>
  <c r="U238" i="4"/>
  <c r="T238" i="4"/>
  <c r="S238" i="4"/>
  <c r="R238" i="4"/>
  <c r="Q238" i="4"/>
  <c r="X236" i="4"/>
  <c r="W236" i="4"/>
  <c r="V236" i="4"/>
  <c r="U236" i="4"/>
  <c r="T236" i="4"/>
  <c r="S236" i="4"/>
  <c r="R236" i="4"/>
  <c r="Q236" i="4"/>
  <c r="X234" i="4"/>
  <c r="W234" i="4"/>
  <c r="V234" i="4"/>
  <c r="U234" i="4"/>
  <c r="T234" i="4"/>
  <c r="S234" i="4"/>
  <c r="R234" i="4"/>
  <c r="Q234" i="4"/>
  <c r="X232" i="4"/>
  <c r="W232" i="4"/>
  <c r="V232" i="4"/>
  <c r="U232" i="4"/>
  <c r="T232" i="4"/>
  <c r="S232" i="4"/>
  <c r="R232" i="4"/>
  <c r="Q232" i="4"/>
  <c r="X230" i="4"/>
  <c r="W230" i="4"/>
  <c r="V230" i="4"/>
  <c r="U230" i="4"/>
  <c r="T230" i="4"/>
  <c r="S230" i="4"/>
  <c r="R230" i="4"/>
  <c r="Q230" i="4"/>
  <c r="X228" i="4"/>
  <c r="W228" i="4"/>
  <c r="V228" i="4"/>
  <c r="U228" i="4"/>
  <c r="T228" i="4"/>
  <c r="S228" i="4"/>
  <c r="R228" i="4"/>
  <c r="Q228" i="4"/>
  <c r="X226" i="4"/>
  <c r="W226" i="4"/>
  <c r="V226" i="4"/>
  <c r="U226" i="4"/>
  <c r="T226" i="4"/>
  <c r="S226" i="4"/>
  <c r="R226" i="4"/>
  <c r="Q226" i="4"/>
  <c r="X224" i="4"/>
  <c r="W224" i="4"/>
  <c r="V224" i="4"/>
  <c r="U224" i="4"/>
  <c r="T224" i="4"/>
  <c r="S224" i="4"/>
  <c r="R224" i="4"/>
  <c r="Q224" i="4"/>
  <c r="X222" i="4"/>
  <c r="W222" i="4"/>
  <c r="V222" i="4"/>
  <c r="U222" i="4"/>
  <c r="T222" i="4"/>
  <c r="S222" i="4"/>
  <c r="R222" i="4"/>
  <c r="Q222" i="4"/>
  <c r="X220" i="4"/>
  <c r="W220" i="4"/>
  <c r="V220" i="4"/>
  <c r="U220" i="4"/>
  <c r="T220" i="4"/>
  <c r="S220" i="4"/>
  <c r="R220" i="4"/>
  <c r="Q220" i="4"/>
  <c r="X218" i="4"/>
  <c r="W218" i="4"/>
  <c r="V218" i="4"/>
  <c r="U218" i="4"/>
  <c r="T218" i="4"/>
  <c r="S218" i="4"/>
  <c r="R218" i="4"/>
  <c r="Q218" i="4"/>
  <c r="X216" i="4"/>
  <c r="W216" i="4"/>
  <c r="V216" i="4"/>
  <c r="U216" i="4"/>
  <c r="T216" i="4"/>
  <c r="S216" i="4"/>
  <c r="R216" i="4"/>
  <c r="Q216" i="4"/>
  <c r="X214" i="4"/>
  <c r="W214" i="4"/>
  <c r="V214" i="4"/>
  <c r="U214" i="4"/>
  <c r="T214" i="4"/>
  <c r="S214" i="4"/>
  <c r="R214" i="4"/>
  <c r="Q214" i="4"/>
  <c r="X212" i="4"/>
  <c r="W212" i="4"/>
  <c r="V212" i="4"/>
  <c r="U212" i="4"/>
  <c r="T212" i="4"/>
  <c r="S212" i="4"/>
  <c r="R212" i="4"/>
  <c r="Q212" i="4"/>
  <c r="X210" i="4"/>
  <c r="W210" i="4"/>
  <c r="V210" i="4"/>
  <c r="U210" i="4"/>
  <c r="T210" i="4"/>
  <c r="S210" i="4"/>
  <c r="R210" i="4"/>
  <c r="Q210" i="4"/>
  <c r="X208" i="4"/>
  <c r="W208" i="4"/>
  <c r="V208" i="4"/>
  <c r="U208" i="4"/>
  <c r="T208" i="4"/>
  <c r="S208" i="4"/>
  <c r="R208" i="4"/>
  <c r="Q208" i="4"/>
  <c r="X206" i="4"/>
  <c r="W206" i="4"/>
  <c r="V206" i="4"/>
  <c r="U206" i="4"/>
  <c r="T206" i="4"/>
  <c r="S206" i="4"/>
  <c r="R206" i="4"/>
  <c r="Q206" i="4"/>
  <c r="X204" i="4"/>
  <c r="W204" i="4"/>
  <c r="V204" i="4"/>
  <c r="U204" i="4"/>
  <c r="T204" i="4"/>
  <c r="S204" i="4"/>
  <c r="R204" i="4"/>
  <c r="Q204" i="4"/>
  <c r="X202" i="4"/>
  <c r="W202" i="4"/>
  <c r="V202" i="4"/>
  <c r="U202" i="4"/>
  <c r="T202" i="4"/>
  <c r="S202" i="4"/>
  <c r="R202" i="4"/>
  <c r="Q202" i="4"/>
  <c r="X200" i="4"/>
  <c r="W200" i="4"/>
  <c r="V200" i="4"/>
  <c r="U200" i="4"/>
  <c r="T200" i="4"/>
  <c r="S200" i="4"/>
  <c r="R200" i="4"/>
  <c r="Q200" i="4"/>
  <c r="X198" i="4"/>
  <c r="W198" i="4"/>
  <c r="V198" i="4"/>
  <c r="U198" i="4"/>
  <c r="T198" i="4"/>
  <c r="S198" i="4"/>
  <c r="R198" i="4"/>
  <c r="Q198" i="4"/>
  <c r="X196" i="4"/>
  <c r="W196" i="4"/>
  <c r="V196" i="4"/>
  <c r="U196" i="4"/>
  <c r="T196" i="4"/>
  <c r="S196" i="4"/>
  <c r="R196" i="4"/>
  <c r="Q196" i="4"/>
  <c r="X194" i="4"/>
  <c r="W194" i="4"/>
  <c r="V194" i="4"/>
  <c r="U194" i="4"/>
  <c r="T194" i="4"/>
  <c r="S194" i="4"/>
  <c r="R194" i="4"/>
  <c r="Q194" i="4"/>
  <c r="X192" i="4"/>
  <c r="W192" i="4"/>
  <c r="V192" i="4"/>
  <c r="U192" i="4"/>
  <c r="T192" i="4"/>
  <c r="S192" i="4"/>
  <c r="R192" i="4"/>
  <c r="Q192" i="4"/>
  <c r="X190" i="4"/>
  <c r="W190" i="4"/>
  <c r="V190" i="4"/>
  <c r="U190" i="4"/>
  <c r="T190" i="4"/>
  <c r="S190" i="4"/>
  <c r="R190" i="4"/>
  <c r="Q190" i="4"/>
  <c r="X188" i="4"/>
  <c r="W188" i="4"/>
  <c r="V188" i="4"/>
  <c r="U188" i="4"/>
  <c r="T188" i="4"/>
  <c r="S188" i="4"/>
  <c r="R188" i="4"/>
  <c r="Q188" i="4"/>
  <c r="X186" i="4"/>
  <c r="W186" i="4"/>
  <c r="V186" i="4"/>
  <c r="U186" i="4"/>
  <c r="T186" i="4"/>
  <c r="S186" i="4"/>
  <c r="R186" i="4"/>
  <c r="Q186" i="4"/>
  <c r="X184" i="4"/>
  <c r="W184" i="4"/>
  <c r="V184" i="4"/>
  <c r="U184" i="4"/>
  <c r="T184" i="4"/>
  <c r="S184" i="4"/>
  <c r="R184" i="4"/>
  <c r="Q184" i="4"/>
  <c r="X182" i="4"/>
  <c r="W182" i="4"/>
  <c r="V182" i="4"/>
  <c r="U182" i="4"/>
  <c r="T182" i="4"/>
  <c r="S182" i="4"/>
  <c r="R182" i="4"/>
  <c r="Q182" i="4"/>
  <c r="X180" i="4"/>
  <c r="W180" i="4"/>
  <c r="V180" i="4"/>
  <c r="U180" i="4"/>
  <c r="T180" i="4"/>
  <c r="S180" i="4"/>
  <c r="R180" i="4"/>
  <c r="Q180" i="4"/>
  <c r="X178" i="4"/>
  <c r="W178" i="4"/>
  <c r="V178" i="4"/>
  <c r="U178" i="4"/>
  <c r="T178" i="4"/>
  <c r="S178" i="4"/>
  <c r="R178" i="4"/>
  <c r="Q178" i="4"/>
  <c r="X176" i="4"/>
  <c r="W176" i="4"/>
  <c r="V176" i="4"/>
  <c r="U176" i="4"/>
  <c r="T176" i="4"/>
  <c r="S176" i="4"/>
  <c r="R176" i="4"/>
  <c r="Q176" i="4"/>
  <c r="X174" i="4"/>
  <c r="W174" i="4"/>
  <c r="V174" i="4"/>
  <c r="U174" i="4"/>
  <c r="T174" i="4"/>
  <c r="S174" i="4"/>
  <c r="R174" i="4"/>
  <c r="Q174" i="4"/>
  <c r="X172" i="4"/>
  <c r="W172" i="4"/>
  <c r="V172" i="4"/>
  <c r="U172" i="4"/>
  <c r="T172" i="4"/>
  <c r="S172" i="4"/>
  <c r="R172" i="4"/>
  <c r="Q172" i="4"/>
  <c r="X170" i="4"/>
  <c r="W170" i="4"/>
  <c r="V170" i="4"/>
  <c r="U170" i="4"/>
  <c r="T170" i="4"/>
  <c r="S170" i="4"/>
  <c r="R170" i="4"/>
  <c r="Q170" i="4"/>
  <c r="X168" i="4"/>
  <c r="W168" i="4"/>
  <c r="V168" i="4"/>
  <c r="U168" i="4"/>
  <c r="T168" i="4"/>
  <c r="S168" i="4"/>
  <c r="R168" i="4"/>
  <c r="Q168" i="4"/>
  <c r="X166" i="4"/>
  <c r="W166" i="4"/>
  <c r="V166" i="4"/>
  <c r="U166" i="4"/>
  <c r="T166" i="4"/>
  <c r="S166" i="4"/>
  <c r="R166" i="4"/>
  <c r="Q166" i="4"/>
  <c r="X164" i="4"/>
  <c r="W164" i="4"/>
  <c r="V164" i="4"/>
  <c r="U164" i="4"/>
  <c r="T164" i="4"/>
  <c r="S164" i="4"/>
  <c r="R164" i="4"/>
  <c r="Q164" i="4"/>
  <c r="X162" i="4"/>
  <c r="W162" i="4"/>
  <c r="V162" i="4"/>
  <c r="U162" i="4"/>
  <c r="T162" i="4"/>
  <c r="S162" i="4"/>
  <c r="R162" i="4"/>
  <c r="Q162" i="4"/>
  <c r="X160" i="4"/>
  <c r="W160" i="4"/>
  <c r="V160" i="4"/>
  <c r="U160" i="4"/>
  <c r="T160" i="4"/>
  <c r="S160" i="4"/>
  <c r="R160" i="4"/>
  <c r="Q160" i="4"/>
  <c r="X158" i="4"/>
  <c r="W158" i="4"/>
  <c r="V158" i="4"/>
  <c r="U158" i="4"/>
  <c r="T158" i="4"/>
  <c r="S158" i="4"/>
  <c r="R158" i="4"/>
  <c r="Q158" i="4"/>
  <c r="X156" i="4"/>
  <c r="W156" i="4"/>
  <c r="V156" i="4"/>
  <c r="U156" i="4"/>
  <c r="T156" i="4"/>
  <c r="S156" i="4"/>
  <c r="R156" i="4"/>
  <c r="Q156" i="4"/>
  <c r="X154" i="4"/>
  <c r="W154" i="4"/>
  <c r="V154" i="4"/>
  <c r="U154" i="4"/>
  <c r="T154" i="4"/>
  <c r="S154" i="4"/>
  <c r="R154" i="4"/>
  <c r="Q154" i="4"/>
  <c r="X152" i="4"/>
  <c r="W152" i="4"/>
  <c r="V152" i="4"/>
  <c r="U152" i="4"/>
  <c r="T152" i="4"/>
  <c r="S152" i="4"/>
  <c r="R152" i="4"/>
  <c r="Q152" i="4"/>
  <c r="X150" i="4"/>
  <c r="W150" i="4"/>
  <c r="V150" i="4"/>
  <c r="U150" i="4"/>
  <c r="T150" i="4"/>
  <c r="S150" i="4"/>
  <c r="R150" i="4"/>
  <c r="Q150" i="4"/>
  <c r="X148" i="4"/>
  <c r="W148" i="4"/>
  <c r="V148" i="4"/>
  <c r="U148" i="4"/>
  <c r="T148" i="4"/>
  <c r="S148" i="4"/>
  <c r="R148" i="4"/>
  <c r="Q148" i="4"/>
  <c r="X146" i="4"/>
  <c r="W146" i="4"/>
  <c r="V146" i="4"/>
  <c r="U146" i="4"/>
  <c r="T146" i="4"/>
  <c r="S146" i="4"/>
  <c r="R146" i="4"/>
  <c r="Q146" i="4"/>
  <c r="X144" i="4"/>
  <c r="W144" i="4"/>
  <c r="V144" i="4"/>
  <c r="U144" i="4"/>
  <c r="T144" i="4"/>
  <c r="S144" i="4"/>
  <c r="R144" i="4"/>
  <c r="Q144" i="4"/>
  <c r="X142" i="4"/>
  <c r="W142" i="4"/>
  <c r="V142" i="4"/>
  <c r="U142" i="4"/>
  <c r="T142" i="4"/>
  <c r="S142" i="4"/>
  <c r="R142" i="4"/>
  <c r="Q142" i="4"/>
  <c r="X140" i="4"/>
  <c r="W140" i="4"/>
  <c r="V140" i="4"/>
  <c r="U140" i="4"/>
  <c r="T140" i="4"/>
  <c r="S140" i="4"/>
  <c r="R140" i="4"/>
  <c r="Q140" i="4"/>
  <c r="X138" i="4"/>
  <c r="W138" i="4"/>
  <c r="V138" i="4"/>
  <c r="U138" i="4"/>
  <c r="T138" i="4"/>
  <c r="S138" i="4"/>
  <c r="R138" i="4"/>
  <c r="Q138" i="4"/>
  <c r="X136" i="4"/>
  <c r="W136" i="4"/>
  <c r="V136" i="4"/>
  <c r="U136" i="4"/>
  <c r="T136" i="4"/>
  <c r="S136" i="4"/>
  <c r="R136" i="4"/>
  <c r="Q136" i="4"/>
  <c r="X134" i="4"/>
  <c r="W134" i="4"/>
  <c r="V134" i="4"/>
  <c r="U134" i="4"/>
  <c r="T134" i="4"/>
  <c r="S134" i="4"/>
  <c r="R134" i="4"/>
  <c r="Q134" i="4"/>
  <c r="X132" i="4"/>
  <c r="W132" i="4"/>
  <c r="V132" i="4"/>
  <c r="U132" i="4"/>
  <c r="T132" i="4"/>
  <c r="S132" i="4"/>
  <c r="R132" i="4"/>
  <c r="Q132" i="4"/>
  <c r="X130" i="4"/>
  <c r="W130" i="4"/>
  <c r="V130" i="4"/>
  <c r="U130" i="4"/>
  <c r="T130" i="4"/>
  <c r="S130" i="4"/>
  <c r="R130" i="4"/>
  <c r="Q130" i="4"/>
  <c r="X128" i="4"/>
  <c r="W128" i="4"/>
  <c r="V128" i="4"/>
  <c r="U128" i="4"/>
  <c r="T128" i="4"/>
  <c r="S128" i="4"/>
  <c r="R128" i="4"/>
  <c r="Q128" i="4"/>
  <c r="X126" i="4"/>
  <c r="W126" i="4"/>
  <c r="V126" i="4"/>
  <c r="U126" i="4"/>
  <c r="T126" i="4"/>
  <c r="S126" i="4"/>
  <c r="R126" i="4"/>
  <c r="Q126" i="4"/>
  <c r="X124" i="4"/>
  <c r="W124" i="4"/>
  <c r="V124" i="4"/>
  <c r="U124" i="4"/>
  <c r="T124" i="4"/>
  <c r="S124" i="4"/>
  <c r="R124" i="4"/>
  <c r="Q124" i="4"/>
  <c r="X122" i="4"/>
  <c r="W122" i="4"/>
  <c r="V122" i="4"/>
  <c r="U122" i="4"/>
  <c r="T122" i="4"/>
  <c r="S122" i="4"/>
  <c r="R122" i="4"/>
  <c r="Q122" i="4"/>
  <c r="X120" i="4"/>
  <c r="W120" i="4"/>
  <c r="V120" i="4"/>
  <c r="U120" i="4"/>
  <c r="T120" i="4"/>
  <c r="S120" i="4"/>
  <c r="R120" i="4"/>
  <c r="Q120" i="4"/>
  <c r="X118" i="4"/>
  <c r="W118" i="4"/>
  <c r="V118" i="4"/>
  <c r="U118" i="4"/>
  <c r="T118" i="4"/>
  <c r="S118" i="4"/>
  <c r="R118" i="4"/>
  <c r="Q118" i="4"/>
  <c r="X116" i="4"/>
  <c r="W116" i="4"/>
  <c r="V116" i="4"/>
  <c r="U116" i="4"/>
  <c r="T116" i="4"/>
  <c r="S116" i="4"/>
  <c r="R116" i="4"/>
  <c r="Q116" i="4"/>
  <c r="X114" i="4"/>
  <c r="W114" i="4"/>
  <c r="V114" i="4"/>
  <c r="U114" i="4"/>
  <c r="T114" i="4"/>
  <c r="S114" i="4"/>
  <c r="R114" i="4"/>
  <c r="Q114" i="4"/>
  <c r="X112" i="4"/>
  <c r="W112" i="4"/>
  <c r="V112" i="4"/>
  <c r="U112" i="4"/>
  <c r="T112" i="4"/>
  <c r="S112" i="4"/>
  <c r="R112" i="4"/>
  <c r="Q112" i="4"/>
  <c r="X110" i="4"/>
  <c r="W110" i="4"/>
  <c r="V110" i="4"/>
  <c r="U110" i="4"/>
  <c r="T110" i="4"/>
  <c r="S110" i="4"/>
  <c r="R110" i="4"/>
  <c r="Q110" i="4"/>
  <c r="X108" i="4"/>
  <c r="W108" i="4"/>
  <c r="V108" i="4"/>
  <c r="U108" i="4"/>
  <c r="T108" i="4"/>
  <c r="S108" i="4"/>
  <c r="R108" i="4"/>
  <c r="Q108" i="4"/>
  <c r="X106" i="4"/>
  <c r="W106" i="4"/>
  <c r="V106" i="4"/>
  <c r="U106" i="4"/>
  <c r="T106" i="4"/>
  <c r="S106" i="4"/>
  <c r="R106" i="4"/>
  <c r="Q106" i="4"/>
  <c r="X104" i="4"/>
  <c r="W104" i="4"/>
  <c r="V104" i="4"/>
  <c r="U104" i="4"/>
  <c r="T104" i="4"/>
  <c r="S104" i="4"/>
  <c r="R104" i="4"/>
  <c r="Q104" i="4"/>
  <c r="X102" i="4"/>
  <c r="W102" i="4"/>
  <c r="V102" i="4"/>
  <c r="U102" i="4"/>
  <c r="T102" i="4"/>
  <c r="S102" i="4"/>
  <c r="R102" i="4"/>
  <c r="Q102" i="4"/>
  <c r="X100" i="4"/>
  <c r="W100" i="4"/>
  <c r="V100" i="4"/>
  <c r="U100" i="4"/>
  <c r="T100" i="4"/>
  <c r="S100" i="4"/>
  <c r="R100" i="4"/>
  <c r="Q100" i="4"/>
  <c r="X98" i="4"/>
  <c r="W98" i="4"/>
  <c r="V98" i="4"/>
  <c r="U98" i="4"/>
  <c r="T98" i="4"/>
  <c r="S98" i="4"/>
  <c r="R98" i="4"/>
  <c r="Q98" i="4"/>
  <c r="X96" i="4"/>
  <c r="W96" i="4"/>
  <c r="V96" i="4"/>
  <c r="U96" i="4"/>
  <c r="T96" i="4"/>
  <c r="S96" i="4"/>
  <c r="R96" i="4"/>
  <c r="Q96" i="4"/>
  <c r="X94" i="4"/>
  <c r="W94" i="4"/>
  <c r="V94" i="4"/>
  <c r="U94" i="4"/>
  <c r="T94" i="4"/>
  <c r="S94" i="4"/>
  <c r="R94" i="4"/>
  <c r="Q94" i="4"/>
  <c r="X92" i="4"/>
  <c r="W92" i="4"/>
  <c r="V92" i="4"/>
  <c r="U92" i="4"/>
  <c r="T92" i="4"/>
  <c r="S92" i="4"/>
  <c r="R92" i="4"/>
  <c r="Q92" i="4"/>
  <c r="X90" i="4"/>
  <c r="W90" i="4"/>
  <c r="V90" i="4"/>
  <c r="U90" i="4"/>
  <c r="T90" i="4"/>
  <c r="S90" i="4"/>
  <c r="R90" i="4"/>
  <c r="Q90" i="4"/>
  <c r="X88" i="4"/>
  <c r="W88" i="4"/>
  <c r="V88" i="4"/>
  <c r="U88" i="4"/>
  <c r="T88" i="4"/>
  <c r="S88" i="4"/>
  <c r="R88" i="4"/>
  <c r="Q88" i="4"/>
  <c r="X86" i="4"/>
  <c r="W86" i="4"/>
  <c r="V86" i="4"/>
  <c r="U86" i="4"/>
  <c r="T86" i="4"/>
  <c r="S86" i="4"/>
  <c r="R86" i="4"/>
  <c r="Q86" i="4"/>
  <c r="X84" i="4"/>
  <c r="W84" i="4"/>
  <c r="V84" i="4"/>
  <c r="U84" i="4"/>
  <c r="T84" i="4"/>
  <c r="S84" i="4"/>
  <c r="R84" i="4"/>
  <c r="Q84" i="4"/>
  <c r="X82" i="4"/>
  <c r="W82" i="4"/>
  <c r="V82" i="4"/>
  <c r="U82" i="4"/>
  <c r="T82" i="4"/>
  <c r="S82" i="4"/>
  <c r="R82" i="4"/>
  <c r="Q82" i="4"/>
  <c r="X80" i="4"/>
  <c r="W80" i="4"/>
  <c r="V80" i="4"/>
  <c r="U80" i="4"/>
  <c r="T80" i="4"/>
  <c r="S80" i="4"/>
  <c r="R80" i="4"/>
  <c r="Q80" i="4"/>
  <c r="X78" i="4"/>
  <c r="W78" i="4"/>
  <c r="V78" i="4"/>
  <c r="U78" i="4"/>
  <c r="T78" i="4"/>
  <c r="S78" i="4"/>
  <c r="R78" i="4"/>
  <c r="Q78" i="4"/>
  <c r="X76" i="4"/>
  <c r="W76" i="4"/>
  <c r="V76" i="4"/>
  <c r="U76" i="4"/>
  <c r="T76" i="4"/>
  <c r="S76" i="4"/>
  <c r="R76" i="4"/>
  <c r="Q76" i="4"/>
  <c r="X74" i="4"/>
  <c r="W74" i="4"/>
  <c r="V74" i="4"/>
  <c r="U74" i="4"/>
  <c r="T74" i="4"/>
  <c r="S74" i="4"/>
  <c r="R74" i="4"/>
  <c r="Q74" i="4"/>
  <c r="X72" i="4"/>
  <c r="W72" i="4"/>
  <c r="V72" i="4"/>
  <c r="U72" i="4"/>
  <c r="T72" i="4"/>
  <c r="S72" i="4"/>
  <c r="R72" i="4"/>
  <c r="Q72" i="4"/>
  <c r="X70" i="4"/>
  <c r="W70" i="4"/>
  <c r="V70" i="4"/>
  <c r="U70" i="4"/>
  <c r="T70" i="4"/>
  <c r="S70" i="4"/>
  <c r="R70" i="4"/>
  <c r="Q70" i="4"/>
  <c r="X68" i="4"/>
  <c r="W68" i="4"/>
  <c r="V68" i="4"/>
  <c r="U68" i="4"/>
  <c r="T68" i="4"/>
  <c r="S68" i="4"/>
  <c r="R68" i="4"/>
  <c r="Q68" i="4"/>
  <c r="X66" i="4"/>
  <c r="W66" i="4"/>
  <c r="V66" i="4"/>
  <c r="U66" i="4"/>
  <c r="T66" i="4"/>
  <c r="S66" i="4"/>
  <c r="R66" i="4"/>
  <c r="Q66" i="4"/>
  <c r="X64" i="4"/>
  <c r="W64" i="4"/>
  <c r="V64" i="4"/>
  <c r="U64" i="4"/>
  <c r="T64" i="4"/>
  <c r="S64" i="4"/>
  <c r="R64" i="4"/>
  <c r="Q64" i="4"/>
  <c r="X62" i="4"/>
  <c r="W62" i="4"/>
  <c r="V62" i="4"/>
  <c r="U62" i="4"/>
  <c r="T62" i="4"/>
  <c r="S62" i="4"/>
  <c r="R62" i="4"/>
  <c r="Q62" i="4"/>
  <c r="X60" i="4"/>
  <c r="W60" i="4"/>
  <c r="V60" i="4"/>
  <c r="U60" i="4"/>
  <c r="T60" i="4"/>
  <c r="S60" i="4"/>
  <c r="R60" i="4"/>
  <c r="Q60" i="4"/>
  <c r="X58" i="4"/>
  <c r="W58" i="4"/>
  <c r="V58" i="4"/>
  <c r="U58" i="4"/>
  <c r="T58" i="4"/>
  <c r="S58" i="4"/>
  <c r="R58" i="4"/>
  <c r="Q58" i="4"/>
  <c r="X56" i="4"/>
  <c r="W56" i="4"/>
  <c r="V56" i="4"/>
  <c r="U56" i="4"/>
  <c r="T56" i="4"/>
  <c r="S56" i="4"/>
  <c r="R56" i="4"/>
  <c r="Q56" i="4"/>
  <c r="X54" i="4"/>
  <c r="W54" i="4"/>
  <c r="V54" i="4"/>
  <c r="U54" i="4"/>
  <c r="T54" i="4"/>
  <c r="S54" i="4"/>
  <c r="R54" i="4"/>
  <c r="Q54" i="4"/>
  <c r="X52" i="4"/>
  <c r="W52" i="4"/>
  <c r="V52" i="4"/>
  <c r="U52" i="4"/>
  <c r="T52" i="4"/>
  <c r="S52" i="4"/>
  <c r="R52" i="4"/>
  <c r="Q52" i="4"/>
  <c r="X50" i="4"/>
  <c r="W50" i="4"/>
  <c r="V50" i="4"/>
  <c r="U50" i="4"/>
  <c r="T50" i="4"/>
  <c r="S50" i="4"/>
  <c r="R50" i="4"/>
  <c r="Q50" i="4"/>
  <c r="X48" i="4"/>
  <c r="W48" i="4"/>
  <c r="V48" i="4"/>
  <c r="U48" i="4"/>
  <c r="T48" i="4"/>
  <c r="S48" i="4"/>
  <c r="R48" i="4"/>
  <c r="Q48" i="4"/>
  <c r="X46" i="4"/>
  <c r="W46" i="4"/>
  <c r="V46" i="4"/>
  <c r="U46" i="4"/>
  <c r="T46" i="4"/>
  <c r="S46" i="4"/>
  <c r="R46" i="4"/>
  <c r="Q46" i="4"/>
  <c r="X44" i="4"/>
  <c r="W44" i="4"/>
  <c r="V44" i="4"/>
  <c r="U44" i="4"/>
  <c r="T44" i="4"/>
  <c r="S44" i="4"/>
  <c r="R44" i="4"/>
  <c r="Q44" i="4"/>
  <c r="X42" i="4"/>
  <c r="W42" i="4"/>
  <c r="V42" i="4"/>
  <c r="U42" i="4"/>
  <c r="T42" i="4"/>
  <c r="S42" i="4"/>
  <c r="R42" i="4"/>
  <c r="Q42" i="4"/>
  <c r="X40" i="4"/>
  <c r="W40" i="4"/>
  <c r="V40" i="4"/>
  <c r="U40" i="4"/>
  <c r="T40" i="4"/>
  <c r="S40" i="4"/>
  <c r="R40" i="4"/>
  <c r="Q40" i="4"/>
  <c r="X38" i="4"/>
  <c r="W38" i="4"/>
  <c r="V38" i="4"/>
  <c r="U38" i="4"/>
  <c r="T38" i="4"/>
  <c r="S38" i="4"/>
  <c r="R38" i="4"/>
  <c r="Q38" i="4"/>
  <c r="X36" i="4"/>
  <c r="W36" i="4"/>
  <c r="V36" i="4"/>
  <c r="U36" i="4"/>
  <c r="T36" i="4"/>
  <c r="S36" i="4"/>
  <c r="R36" i="4"/>
  <c r="Q36" i="4"/>
  <c r="X34" i="4"/>
  <c r="W34" i="4"/>
  <c r="V34" i="4"/>
  <c r="U34" i="4"/>
  <c r="T34" i="4"/>
  <c r="S34" i="4"/>
  <c r="R34" i="4"/>
  <c r="Q34" i="4"/>
  <c r="X32" i="4"/>
  <c r="W32" i="4"/>
  <c r="V32" i="4"/>
  <c r="U32" i="4"/>
  <c r="T32" i="4"/>
  <c r="S32" i="4"/>
  <c r="R32" i="4"/>
  <c r="Q32" i="4"/>
  <c r="X30" i="4"/>
  <c r="W30" i="4"/>
  <c r="V30" i="4"/>
  <c r="U30" i="4"/>
  <c r="T30" i="4"/>
  <c r="S30" i="4"/>
  <c r="R30" i="4"/>
  <c r="Q30" i="4"/>
  <c r="X28" i="4"/>
  <c r="W28" i="4"/>
  <c r="V28" i="4"/>
  <c r="U28" i="4"/>
  <c r="T28" i="4"/>
  <c r="S28" i="4"/>
  <c r="R28" i="4"/>
  <c r="Q28" i="4"/>
  <c r="X26" i="4"/>
  <c r="W26" i="4"/>
  <c r="V26" i="4"/>
  <c r="U26" i="4"/>
  <c r="T26" i="4"/>
  <c r="S26" i="4"/>
  <c r="R26" i="4"/>
  <c r="Q26" i="4"/>
  <c r="X24" i="4"/>
  <c r="W24" i="4"/>
  <c r="V24" i="4"/>
  <c r="U24" i="4"/>
  <c r="T24" i="4"/>
  <c r="S24" i="4"/>
  <c r="R24" i="4"/>
  <c r="Q24" i="4"/>
  <c r="X22" i="4"/>
  <c r="W22" i="4"/>
  <c r="V22" i="4"/>
  <c r="U22" i="4"/>
  <c r="T22" i="4"/>
  <c r="S22" i="4"/>
  <c r="R22" i="4"/>
  <c r="Q22" i="4"/>
  <c r="X20" i="4"/>
  <c r="W20" i="4"/>
  <c r="V20" i="4"/>
  <c r="U20" i="4"/>
  <c r="T20" i="4"/>
  <c r="S20" i="4"/>
  <c r="R20" i="4"/>
  <c r="Q20" i="4"/>
  <c r="X18" i="4"/>
  <c r="W18" i="4"/>
  <c r="V18" i="4"/>
  <c r="U18" i="4"/>
  <c r="T18" i="4"/>
  <c r="S18" i="4"/>
  <c r="R18" i="4"/>
  <c r="Q18" i="4"/>
  <c r="X16" i="4"/>
  <c r="W16" i="4"/>
  <c r="V16" i="4"/>
  <c r="U16" i="4"/>
  <c r="T16" i="4"/>
  <c r="S16" i="4"/>
  <c r="R16" i="4"/>
  <c r="Q16" i="4"/>
  <c r="X14" i="4"/>
  <c r="W14" i="4"/>
  <c r="V14" i="4"/>
  <c r="U14" i="4"/>
  <c r="T14" i="4"/>
  <c r="S14" i="4"/>
  <c r="R14" i="4"/>
  <c r="Q14" i="4"/>
  <c r="X12" i="4"/>
  <c r="W12" i="4"/>
  <c r="V12" i="4"/>
  <c r="U12" i="4"/>
  <c r="T12" i="4"/>
  <c r="S12" i="4"/>
  <c r="R12" i="4"/>
  <c r="Q12" i="4"/>
  <c r="X10" i="4"/>
  <c r="W10" i="4"/>
  <c r="V10" i="4"/>
  <c r="U10" i="4"/>
  <c r="T10" i="4"/>
  <c r="S10" i="4"/>
  <c r="R10" i="4"/>
  <c r="Q10" i="4"/>
  <c r="X8" i="4"/>
  <c r="W8" i="4"/>
  <c r="V8" i="4"/>
  <c r="U8" i="4"/>
  <c r="T8" i="4"/>
  <c r="S8" i="4"/>
  <c r="R8" i="4"/>
  <c r="Q8" i="4"/>
  <c r="X6" i="4"/>
  <c r="W6" i="4"/>
  <c r="V6" i="4"/>
  <c r="U6" i="4"/>
  <c r="T6" i="4"/>
  <c r="S6" i="4"/>
  <c r="R6" i="4"/>
  <c r="Q6" i="4"/>
  <c r="X4" i="4"/>
  <c r="W4" i="4"/>
  <c r="V4" i="4"/>
  <c r="U4" i="4"/>
  <c r="T4" i="4"/>
  <c r="S4" i="4"/>
  <c r="R4" i="4"/>
  <c r="Q4" i="4"/>
  <c r="X2" i="4"/>
  <c r="W2" i="4"/>
  <c r="V2" i="4"/>
  <c r="U2" i="4"/>
  <c r="T2" i="4"/>
  <c r="S2" i="4"/>
  <c r="R2" i="4"/>
  <c r="Q2" i="4"/>
  <c r="H687" i="4"/>
  <c r="D687" i="4"/>
  <c r="J687" i="4" s="1"/>
  <c r="H686" i="4"/>
  <c r="D686" i="4"/>
  <c r="E686" i="4" s="1"/>
  <c r="C686" i="4"/>
  <c r="K686" i="4" s="1"/>
  <c r="H685" i="4"/>
  <c r="D685" i="4"/>
  <c r="J685" i="4" s="1"/>
  <c r="K684" i="4"/>
  <c r="H684" i="4"/>
  <c r="E684" i="4"/>
  <c r="F684" i="4" s="1"/>
  <c r="G684" i="4" s="1"/>
  <c r="O684" i="4" s="1"/>
  <c r="D684" i="4"/>
  <c r="C684" i="4"/>
  <c r="J684" i="4" s="1"/>
  <c r="H683" i="4"/>
  <c r="E683" i="4"/>
  <c r="D683" i="4"/>
  <c r="J683" i="4" s="1"/>
  <c r="H682" i="4"/>
  <c r="D682" i="4"/>
  <c r="E682" i="4" s="1"/>
  <c r="C682" i="4"/>
  <c r="K682" i="4" s="1"/>
  <c r="M681" i="4"/>
  <c r="J681" i="4"/>
  <c r="H681" i="4"/>
  <c r="D681" i="4"/>
  <c r="E681" i="4" s="1"/>
  <c r="F681" i="4" s="1"/>
  <c r="H680" i="4"/>
  <c r="D680" i="4"/>
  <c r="E680" i="4" s="1"/>
  <c r="C680" i="4"/>
  <c r="K680" i="4" s="1"/>
  <c r="J679" i="4"/>
  <c r="H679" i="4"/>
  <c r="E679" i="4"/>
  <c r="D679" i="4"/>
  <c r="K678" i="4"/>
  <c r="J678" i="4"/>
  <c r="H678" i="4"/>
  <c r="D678" i="4"/>
  <c r="E678" i="4" s="1"/>
  <c r="C678" i="4"/>
  <c r="H677" i="4"/>
  <c r="D677" i="4"/>
  <c r="J677" i="4" s="1"/>
  <c r="H676" i="4"/>
  <c r="D676" i="4"/>
  <c r="E676" i="4" s="1"/>
  <c r="C676" i="4"/>
  <c r="K676" i="4" s="1"/>
  <c r="J675" i="4"/>
  <c r="H675" i="4"/>
  <c r="E675" i="4"/>
  <c r="D675" i="4"/>
  <c r="J674" i="4"/>
  <c r="H674" i="4"/>
  <c r="D674" i="4"/>
  <c r="K674" i="4" s="1"/>
  <c r="C674" i="4"/>
  <c r="H673" i="4"/>
  <c r="E673" i="4"/>
  <c r="D673" i="4"/>
  <c r="J673" i="4" s="1"/>
  <c r="H672" i="4"/>
  <c r="F672" i="4"/>
  <c r="D672" i="4"/>
  <c r="E672" i="4" s="1"/>
  <c r="C672" i="4"/>
  <c r="J671" i="4"/>
  <c r="H671" i="4"/>
  <c r="D671" i="4"/>
  <c r="E671" i="4" s="1"/>
  <c r="H670" i="4"/>
  <c r="D670" i="4"/>
  <c r="E670" i="4" s="1"/>
  <c r="C670" i="4"/>
  <c r="K670" i="4" s="1"/>
  <c r="H669" i="4"/>
  <c r="D669" i="4"/>
  <c r="M668" i="4"/>
  <c r="K668" i="4"/>
  <c r="H668" i="4"/>
  <c r="E668" i="4"/>
  <c r="F668" i="4" s="1"/>
  <c r="G668" i="4" s="1"/>
  <c r="O668" i="4" s="1"/>
  <c r="D668" i="4"/>
  <c r="C668" i="4"/>
  <c r="J668" i="4" s="1"/>
  <c r="H667" i="4"/>
  <c r="E667" i="4"/>
  <c r="D667" i="4"/>
  <c r="J667" i="4" s="1"/>
  <c r="H666" i="4"/>
  <c r="E666" i="4"/>
  <c r="D666" i="4"/>
  <c r="C666" i="4"/>
  <c r="K666" i="4" s="1"/>
  <c r="J665" i="4"/>
  <c r="H665" i="4"/>
  <c r="E665" i="4"/>
  <c r="F665" i="4" s="1"/>
  <c r="D665" i="4"/>
  <c r="H664" i="4"/>
  <c r="D664" i="4"/>
  <c r="E664" i="4" s="1"/>
  <c r="C664" i="4"/>
  <c r="K664" i="4" s="1"/>
  <c r="J663" i="4"/>
  <c r="H663" i="4"/>
  <c r="E663" i="4"/>
  <c r="D663" i="4"/>
  <c r="K662" i="4"/>
  <c r="J662" i="4"/>
  <c r="H662" i="4"/>
  <c r="D662" i="4"/>
  <c r="E662" i="4" s="1"/>
  <c r="C662" i="4"/>
  <c r="H661" i="4"/>
  <c r="D661" i="4"/>
  <c r="J661" i="4" s="1"/>
  <c r="H660" i="4"/>
  <c r="D660" i="4"/>
  <c r="E660" i="4" s="1"/>
  <c r="C660" i="4"/>
  <c r="J659" i="4"/>
  <c r="H659" i="4"/>
  <c r="F659" i="4"/>
  <c r="E659" i="4"/>
  <c r="M659" i="4" s="1"/>
  <c r="D659" i="4"/>
  <c r="K658" i="4"/>
  <c r="J658" i="4"/>
  <c r="H658" i="4"/>
  <c r="D658" i="4"/>
  <c r="E658" i="4" s="1"/>
  <c r="C658" i="4"/>
  <c r="H657" i="4"/>
  <c r="E657" i="4"/>
  <c r="D657" i="4"/>
  <c r="J657" i="4" s="1"/>
  <c r="J656" i="4"/>
  <c r="H656" i="4"/>
  <c r="D656" i="4"/>
  <c r="E656" i="4" s="1"/>
  <c r="C656" i="4"/>
  <c r="J655" i="4"/>
  <c r="H655" i="4"/>
  <c r="D655" i="4"/>
  <c r="E655" i="4" s="1"/>
  <c r="H654" i="4"/>
  <c r="D654" i="4"/>
  <c r="E654" i="4" s="1"/>
  <c r="C654" i="4"/>
  <c r="K654" i="4" s="1"/>
  <c r="H653" i="4"/>
  <c r="D653" i="4"/>
  <c r="E653" i="4" s="1"/>
  <c r="K652" i="4"/>
  <c r="H652" i="4"/>
  <c r="E652" i="4"/>
  <c r="F652" i="4" s="1"/>
  <c r="G652" i="4" s="1"/>
  <c r="O652" i="4" s="1"/>
  <c r="D652" i="4"/>
  <c r="C652" i="4"/>
  <c r="J652" i="4" s="1"/>
  <c r="H651" i="4"/>
  <c r="E651" i="4"/>
  <c r="D651" i="4"/>
  <c r="J651" i="4" s="1"/>
  <c r="H650" i="4"/>
  <c r="D650" i="4"/>
  <c r="E650" i="4" s="1"/>
  <c r="C650" i="4"/>
  <c r="O649" i="4"/>
  <c r="N649" i="4"/>
  <c r="M649" i="4"/>
  <c r="J649" i="4"/>
  <c r="H649" i="4"/>
  <c r="D649" i="4"/>
  <c r="E649" i="4" s="1"/>
  <c r="F649" i="4" s="1"/>
  <c r="G649" i="4" s="1"/>
  <c r="H648" i="4"/>
  <c r="D648" i="4"/>
  <c r="E648" i="4" s="1"/>
  <c r="C648" i="4"/>
  <c r="K648" i="4" s="1"/>
  <c r="J647" i="4"/>
  <c r="H647" i="4"/>
  <c r="E647" i="4"/>
  <c r="D647" i="4"/>
  <c r="K646" i="4"/>
  <c r="J646" i="4"/>
  <c r="H646" i="4"/>
  <c r="G646" i="4"/>
  <c r="O646" i="4" s="1"/>
  <c r="D646" i="4"/>
  <c r="E646" i="4" s="1"/>
  <c r="F646" i="4" s="1"/>
  <c r="N646" i="4" s="1"/>
  <c r="C646" i="4"/>
  <c r="H645" i="4"/>
  <c r="D645" i="4"/>
  <c r="J645" i="4" s="1"/>
  <c r="H644" i="4"/>
  <c r="D644" i="4"/>
  <c r="E644" i="4" s="1"/>
  <c r="C644" i="4"/>
  <c r="J643" i="4"/>
  <c r="H643" i="4"/>
  <c r="F643" i="4"/>
  <c r="M643" i="4" s="1"/>
  <c r="E643" i="4"/>
  <c r="D643" i="4"/>
  <c r="K642" i="4"/>
  <c r="J642" i="4"/>
  <c r="H642" i="4"/>
  <c r="D642" i="4"/>
  <c r="E642" i="4" s="1"/>
  <c r="C642" i="4"/>
  <c r="H641" i="4"/>
  <c r="E641" i="4"/>
  <c r="D641" i="4"/>
  <c r="J641" i="4" s="1"/>
  <c r="H640" i="4"/>
  <c r="D640" i="4"/>
  <c r="E640" i="4" s="1"/>
  <c r="C640" i="4"/>
  <c r="J639" i="4"/>
  <c r="H639" i="4"/>
  <c r="E639" i="4"/>
  <c r="D639" i="4"/>
  <c r="H638" i="4"/>
  <c r="D638" i="4"/>
  <c r="E638" i="4" s="1"/>
  <c r="C638" i="4"/>
  <c r="J637" i="4"/>
  <c r="H637" i="4"/>
  <c r="F637" i="4"/>
  <c r="E637" i="4"/>
  <c r="D637" i="4"/>
  <c r="M636" i="4"/>
  <c r="K636" i="4"/>
  <c r="H636" i="4"/>
  <c r="F636" i="4"/>
  <c r="G636" i="4" s="1"/>
  <c r="O636" i="4" s="1"/>
  <c r="E636" i="4"/>
  <c r="D636" i="4"/>
  <c r="C636" i="4"/>
  <c r="J636" i="4" s="1"/>
  <c r="H635" i="4"/>
  <c r="E635" i="4"/>
  <c r="D635" i="4"/>
  <c r="J635" i="4" s="1"/>
  <c r="H634" i="4"/>
  <c r="D634" i="4"/>
  <c r="E634" i="4" s="1"/>
  <c r="C634" i="4"/>
  <c r="O633" i="4"/>
  <c r="N633" i="4"/>
  <c r="J633" i="4"/>
  <c r="H633" i="4"/>
  <c r="D633" i="4"/>
  <c r="E633" i="4" s="1"/>
  <c r="F633" i="4" s="1"/>
  <c r="G633" i="4" s="1"/>
  <c r="H632" i="4"/>
  <c r="D632" i="4"/>
  <c r="E632" i="4" s="1"/>
  <c r="C632" i="4"/>
  <c r="K632" i="4" s="1"/>
  <c r="J631" i="4"/>
  <c r="H631" i="4"/>
  <c r="F631" i="4"/>
  <c r="E631" i="4"/>
  <c r="D631" i="4"/>
  <c r="M630" i="4"/>
  <c r="K630" i="4"/>
  <c r="J630" i="4"/>
  <c r="H630" i="4"/>
  <c r="D630" i="4"/>
  <c r="E630" i="4" s="1"/>
  <c r="F630" i="4" s="1"/>
  <c r="G630" i="4" s="1"/>
  <c r="C630" i="4"/>
  <c r="H629" i="4"/>
  <c r="D629" i="4"/>
  <c r="J629" i="4" s="1"/>
  <c r="H628" i="4"/>
  <c r="D628" i="4"/>
  <c r="E628" i="4" s="1"/>
  <c r="C628" i="4"/>
  <c r="N627" i="4"/>
  <c r="M627" i="4"/>
  <c r="J627" i="4"/>
  <c r="H627" i="4"/>
  <c r="G627" i="4"/>
  <c r="F627" i="4"/>
  <c r="E627" i="4"/>
  <c r="D627" i="4"/>
  <c r="K626" i="4"/>
  <c r="J626" i="4"/>
  <c r="H626" i="4"/>
  <c r="D626" i="4"/>
  <c r="E626" i="4" s="1"/>
  <c r="C626" i="4"/>
  <c r="J625" i="4"/>
  <c r="H625" i="4"/>
  <c r="F625" i="4"/>
  <c r="E625" i="4"/>
  <c r="D625" i="4"/>
  <c r="H624" i="4"/>
  <c r="E624" i="4"/>
  <c r="F624" i="4" s="1"/>
  <c r="D624" i="4"/>
  <c r="C624" i="4"/>
  <c r="K624" i="4" s="1"/>
  <c r="J623" i="4"/>
  <c r="H623" i="4"/>
  <c r="E623" i="4"/>
  <c r="D623" i="4"/>
  <c r="H622" i="4"/>
  <c r="D622" i="4"/>
  <c r="E622" i="4" s="1"/>
  <c r="C622" i="4"/>
  <c r="H621" i="4"/>
  <c r="D621" i="4"/>
  <c r="O620" i="4"/>
  <c r="N620" i="4"/>
  <c r="M620" i="4"/>
  <c r="K620" i="4"/>
  <c r="H620" i="4"/>
  <c r="F620" i="4"/>
  <c r="G620" i="4" s="1"/>
  <c r="E620" i="4"/>
  <c r="D620" i="4"/>
  <c r="C620" i="4"/>
  <c r="J620" i="4" s="1"/>
  <c r="H619" i="4"/>
  <c r="E619" i="4"/>
  <c r="D619" i="4"/>
  <c r="J619" i="4" s="1"/>
  <c r="H618" i="4"/>
  <c r="D618" i="4"/>
  <c r="E618" i="4" s="1"/>
  <c r="C618" i="4"/>
  <c r="J618" i="4" s="1"/>
  <c r="O617" i="4"/>
  <c r="N617" i="4"/>
  <c r="M617" i="4"/>
  <c r="J617" i="4"/>
  <c r="H617" i="4"/>
  <c r="D617" i="4"/>
  <c r="E617" i="4" s="1"/>
  <c r="F617" i="4" s="1"/>
  <c r="G617" i="4" s="1"/>
  <c r="H616" i="4"/>
  <c r="D616" i="4"/>
  <c r="E616" i="4" s="1"/>
  <c r="C616" i="4"/>
  <c r="H615" i="4"/>
  <c r="D615" i="4"/>
  <c r="J615" i="4" s="1"/>
  <c r="K614" i="4"/>
  <c r="J614" i="4"/>
  <c r="H614" i="4"/>
  <c r="O614" i="4" s="1"/>
  <c r="G614" i="4"/>
  <c r="N614" i="4" s="1"/>
  <c r="D614" i="4"/>
  <c r="E614" i="4" s="1"/>
  <c r="F614" i="4" s="1"/>
  <c r="C614" i="4"/>
  <c r="H613" i="4"/>
  <c r="D613" i="4"/>
  <c r="J613" i="4" s="1"/>
  <c r="H612" i="4"/>
  <c r="F612" i="4"/>
  <c r="D612" i="4"/>
  <c r="E612" i="4" s="1"/>
  <c r="C612" i="4"/>
  <c r="J611" i="4"/>
  <c r="H611" i="4"/>
  <c r="E611" i="4"/>
  <c r="F611" i="4" s="1"/>
  <c r="D611" i="4"/>
  <c r="K610" i="4"/>
  <c r="J610" i="4"/>
  <c r="H610" i="4"/>
  <c r="D610" i="4"/>
  <c r="E610" i="4" s="1"/>
  <c r="C610" i="4"/>
  <c r="H609" i="4"/>
  <c r="G609" i="4"/>
  <c r="O609" i="4" s="1"/>
  <c r="F609" i="4"/>
  <c r="E609" i="4"/>
  <c r="M609" i="4" s="1"/>
  <c r="D609" i="4"/>
  <c r="J609" i="4" s="1"/>
  <c r="H608" i="4"/>
  <c r="D608" i="4"/>
  <c r="E608" i="4" s="1"/>
  <c r="C608" i="4"/>
  <c r="K608" i="4" s="1"/>
  <c r="J607" i="4"/>
  <c r="H607" i="4"/>
  <c r="E607" i="4"/>
  <c r="D607" i="4"/>
  <c r="H606" i="4"/>
  <c r="D606" i="4"/>
  <c r="E606" i="4" s="1"/>
  <c r="C606" i="4"/>
  <c r="J605" i="4"/>
  <c r="H605" i="4"/>
  <c r="D605" i="4"/>
  <c r="E605" i="4" s="1"/>
  <c r="O604" i="4"/>
  <c r="N604" i="4"/>
  <c r="M604" i="4"/>
  <c r="K604" i="4"/>
  <c r="H604" i="4"/>
  <c r="F604" i="4"/>
  <c r="G604" i="4" s="1"/>
  <c r="E604" i="4"/>
  <c r="D604" i="4"/>
  <c r="C604" i="4"/>
  <c r="J604" i="4" s="1"/>
  <c r="H603" i="4"/>
  <c r="E603" i="4"/>
  <c r="D603" i="4"/>
  <c r="J603" i="4" s="1"/>
  <c r="H602" i="4"/>
  <c r="D602" i="4"/>
  <c r="E602" i="4" s="1"/>
  <c r="C602" i="4"/>
  <c r="O601" i="4"/>
  <c r="N601" i="4"/>
  <c r="M601" i="4"/>
  <c r="J601" i="4"/>
  <c r="H601" i="4"/>
  <c r="D601" i="4"/>
  <c r="E601" i="4" s="1"/>
  <c r="F601" i="4" s="1"/>
  <c r="G601" i="4" s="1"/>
  <c r="H600" i="4"/>
  <c r="D600" i="4"/>
  <c r="E600" i="4" s="1"/>
  <c r="C600" i="4"/>
  <c r="H599" i="4"/>
  <c r="D599" i="4"/>
  <c r="J599" i="4" s="1"/>
  <c r="K598" i="4"/>
  <c r="J598" i="4"/>
  <c r="H598" i="4"/>
  <c r="G598" i="4"/>
  <c r="O598" i="4" s="1"/>
  <c r="D598" i="4"/>
  <c r="E598" i="4" s="1"/>
  <c r="F598" i="4" s="1"/>
  <c r="N598" i="4" s="1"/>
  <c r="C598" i="4"/>
  <c r="H597" i="4"/>
  <c r="D597" i="4"/>
  <c r="J597" i="4" s="1"/>
  <c r="K596" i="4"/>
  <c r="J596" i="4"/>
  <c r="H596" i="4"/>
  <c r="F596" i="4"/>
  <c r="E596" i="4"/>
  <c r="D596" i="4"/>
  <c r="C596" i="4"/>
  <c r="J595" i="4"/>
  <c r="H595" i="4"/>
  <c r="D595" i="4"/>
  <c r="E595" i="4" s="1"/>
  <c r="F595" i="4" s="1"/>
  <c r="K594" i="4"/>
  <c r="J594" i="4"/>
  <c r="H594" i="4"/>
  <c r="D594" i="4"/>
  <c r="E594" i="4" s="1"/>
  <c r="C594" i="4"/>
  <c r="M593" i="4"/>
  <c r="J593" i="4"/>
  <c r="H593" i="4"/>
  <c r="G593" i="4"/>
  <c r="O593" i="4" s="1"/>
  <c r="F593" i="4"/>
  <c r="E593" i="4"/>
  <c r="D593" i="4"/>
  <c r="K592" i="4"/>
  <c r="J592" i="4"/>
  <c r="H592" i="4"/>
  <c r="G592" i="4"/>
  <c r="F592" i="4"/>
  <c r="E592" i="4"/>
  <c r="D592" i="4"/>
  <c r="C592" i="4"/>
  <c r="J591" i="4"/>
  <c r="H591" i="4"/>
  <c r="E591" i="4"/>
  <c r="D591" i="4"/>
  <c r="H590" i="4"/>
  <c r="D590" i="4"/>
  <c r="E590" i="4" s="1"/>
  <c r="C590" i="4"/>
  <c r="H589" i="4"/>
  <c r="F589" i="4"/>
  <c r="E589" i="4"/>
  <c r="D589" i="4"/>
  <c r="J589" i="4" s="1"/>
  <c r="M588" i="4"/>
  <c r="K588" i="4"/>
  <c r="H588" i="4"/>
  <c r="F588" i="4"/>
  <c r="G588" i="4" s="1"/>
  <c r="E588" i="4"/>
  <c r="D588" i="4"/>
  <c r="C588" i="4"/>
  <c r="J588" i="4" s="1"/>
  <c r="H587" i="4"/>
  <c r="F587" i="4"/>
  <c r="E587" i="4"/>
  <c r="D587" i="4"/>
  <c r="J587" i="4" s="1"/>
  <c r="H586" i="4"/>
  <c r="E586" i="4"/>
  <c r="D586" i="4"/>
  <c r="C586" i="4"/>
  <c r="K586" i="4" s="1"/>
  <c r="J585" i="4"/>
  <c r="H585" i="4"/>
  <c r="D585" i="4"/>
  <c r="E585" i="4" s="1"/>
  <c r="H584" i="4"/>
  <c r="D584" i="4"/>
  <c r="E584" i="4" s="1"/>
  <c r="C584" i="4"/>
  <c r="H583" i="4"/>
  <c r="E583" i="4"/>
  <c r="D583" i="4"/>
  <c r="J583" i="4" s="1"/>
  <c r="N582" i="4"/>
  <c r="K582" i="4"/>
  <c r="J582" i="4"/>
  <c r="H582" i="4"/>
  <c r="O582" i="4" s="1"/>
  <c r="G582" i="4"/>
  <c r="D582" i="4"/>
  <c r="E582" i="4" s="1"/>
  <c r="F582" i="4" s="1"/>
  <c r="M582" i="4" s="1"/>
  <c r="C582" i="4"/>
  <c r="H581" i="4"/>
  <c r="D581" i="4"/>
  <c r="J581" i="4" s="1"/>
  <c r="H580" i="4"/>
  <c r="E580" i="4"/>
  <c r="D580" i="4"/>
  <c r="C580" i="4"/>
  <c r="J579" i="4"/>
  <c r="H579" i="4"/>
  <c r="F579" i="4"/>
  <c r="E579" i="4"/>
  <c r="D579" i="4"/>
  <c r="K578" i="4"/>
  <c r="J578" i="4"/>
  <c r="H578" i="4"/>
  <c r="D578" i="4"/>
  <c r="E578" i="4" s="1"/>
  <c r="C578" i="4"/>
  <c r="J577" i="4"/>
  <c r="H577" i="4"/>
  <c r="D577" i="4"/>
  <c r="E577" i="4" s="1"/>
  <c r="H576" i="4"/>
  <c r="E576" i="4"/>
  <c r="D576" i="4"/>
  <c r="C576" i="4"/>
  <c r="J575" i="4"/>
  <c r="H575" i="4"/>
  <c r="E575" i="4"/>
  <c r="D575" i="4"/>
  <c r="H574" i="4"/>
  <c r="D574" i="4"/>
  <c r="E574" i="4" s="1"/>
  <c r="C574" i="4"/>
  <c r="J573" i="4"/>
  <c r="H573" i="4"/>
  <c r="D573" i="4"/>
  <c r="E573" i="4" s="1"/>
  <c r="K572" i="4"/>
  <c r="H572" i="4"/>
  <c r="E572" i="4"/>
  <c r="D572" i="4"/>
  <c r="C572" i="4"/>
  <c r="J572" i="4" s="1"/>
  <c r="H571" i="4"/>
  <c r="F571" i="4"/>
  <c r="E571" i="4"/>
  <c r="M571" i="4" s="1"/>
  <c r="D571" i="4"/>
  <c r="J571" i="4" s="1"/>
  <c r="K570" i="4"/>
  <c r="J570" i="4"/>
  <c r="H570" i="4"/>
  <c r="F570" i="4"/>
  <c r="E570" i="4"/>
  <c r="D570" i="4"/>
  <c r="C570" i="4"/>
  <c r="H569" i="4"/>
  <c r="D569" i="4"/>
  <c r="J569" i="4" s="1"/>
  <c r="H568" i="4"/>
  <c r="D568" i="4"/>
  <c r="E568" i="4" s="1"/>
  <c r="C568" i="4"/>
  <c r="J567" i="4"/>
  <c r="H567" i="4"/>
  <c r="D567" i="4"/>
  <c r="E567" i="4" s="1"/>
  <c r="M566" i="4"/>
  <c r="K566" i="4"/>
  <c r="J566" i="4"/>
  <c r="H566" i="4"/>
  <c r="G566" i="4"/>
  <c r="O566" i="4" s="1"/>
  <c r="F566" i="4"/>
  <c r="D566" i="4"/>
  <c r="E566" i="4" s="1"/>
  <c r="C566" i="4"/>
  <c r="H565" i="4"/>
  <c r="D565" i="4"/>
  <c r="J565" i="4" s="1"/>
  <c r="H564" i="4"/>
  <c r="D564" i="4"/>
  <c r="E564" i="4" s="1"/>
  <c r="C564" i="4"/>
  <c r="K564" i="4" s="1"/>
  <c r="J563" i="4"/>
  <c r="H563" i="4"/>
  <c r="E563" i="4"/>
  <c r="D563" i="4"/>
  <c r="K562" i="4"/>
  <c r="J562" i="4"/>
  <c r="H562" i="4"/>
  <c r="D562" i="4"/>
  <c r="E562" i="4" s="1"/>
  <c r="F562" i="4" s="1"/>
  <c r="C562" i="4"/>
  <c r="M561" i="4"/>
  <c r="J561" i="4"/>
  <c r="H561" i="4"/>
  <c r="D561" i="4"/>
  <c r="E561" i="4" s="1"/>
  <c r="F561" i="4" s="1"/>
  <c r="H560" i="4"/>
  <c r="D560" i="4"/>
  <c r="E560" i="4" s="1"/>
  <c r="C560" i="4"/>
  <c r="J559" i="4"/>
  <c r="H559" i="4"/>
  <c r="E559" i="4"/>
  <c r="D559" i="4"/>
  <c r="H558" i="4"/>
  <c r="E558" i="4"/>
  <c r="D558" i="4"/>
  <c r="C558" i="4"/>
  <c r="J557" i="4"/>
  <c r="H557" i="4"/>
  <c r="D557" i="4"/>
  <c r="E557" i="4" s="1"/>
  <c r="F557" i="4" s="1"/>
  <c r="G557" i="4" s="1"/>
  <c r="O557" i="4" s="1"/>
  <c r="K556" i="4"/>
  <c r="H556" i="4"/>
  <c r="F556" i="4"/>
  <c r="E556" i="4"/>
  <c r="M556" i="4" s="1"/>
  <c r="D556" i="4"/>
  <c r="C556" i="4"/>
  <c r="J556" i="4" s="1"/>
  <c r="H555" i="4"/>
  <c r="E555" i="4"/>
  <c r="D555" i="4"/>
  <c r="J555" i="4" s="1"/>
  <c r="K554" i="4"/>
  <c r="H554" i="4"/>
  <c r="D554" i="4"/>
  <c r="E554" i="4" s="1"/>
  <c r="C554" i="4"/>
  <c r="J554" i="4" s="1"/>
  <c r="H553" i="4"/>
  <c r="D553" i="4"/>
  <c r="J553" i="4" s="1"/>
  <c r="H552" i="4"/>
  <c r="D552" i="4"/>
  <c r="E552" i="4" s="1"/>
  <c r="C552" i="4"/>
  <c r="H551" i="4"/>
  <c r="D551" i="4"/>
  <c r="H550" i="4"/>
  <c r="D550" i="4"/>
  <c r="E550" i="4" s="1"/>
  <c r="C550" i="4"/>
  <c r="K550" i="4" s="1"/>
  <c r="H549" i="4"/>
  <c r="D549" i="4"/>
  <c r="J549" i="4" s="1"/>
  <c r="J548" i="4"/>
  <c r="H548" i="4"/>
  <c r="D548" i="4"/>
  <c r="E548" i="4" s="1"/>
  <c r="C548" i="4"/>
  <c r="K548" i="4" s="1"/>
  <c r="H547" i="4"/>
  <c r="F547" i="4"/>
  <c r="E547" i="4"/>
  <c r="D547" i="4"/>
  <c r="J547" i="4" s="1"/>
  <c r="M546" i="4"/>
  <c r="K546" i="4"/>
  <c r="J546" i="4"/>
  <c r="H546" i="4"/>
  <c r="D546" i="4"/>
  <c r="E546" i="4" s="1"/>
  <c r="F546" i="4" s="1"/>
  <c r="C546" i="4"/>
  <c r="H545" i="4"/>
  <c r="D545" i="4"/>
  <c r="J545" i="4" s="1"/>
  <c r="K544" i="4"/>
  <c r="J544" i="4"/>
  <c r="H544" i="4"/>
  <c r="D544" i="4"/>
  <c r="E544" i="4" s="1"/>
  <c r="C544" i="4"/>
  <c r="J543" i="4"/>
  <c r="H543" i="4"/>
  <c r="E543" i="4"/>
  <c r="D543" i="4"/>
  <c r="H542" i="4"/>
  <c r="E542" i="4"/>
  <c r="D542" i="4"/>
  <c r="C542" i="4"/>
  <c r="J541" i="4"/>
  <c r="H541" i="4"/>
  <c r="D541" i="4"/>
  <c r="E541" i="4" s="1"/>
  <c r="K540" i="4"/>
  <c r="H540" i="4"/>
  <c r="G540" i="4"/>
  <c r="O540" i="4" s="1"/>
  <c r="F540" i="4"/>
  <c r="E540" i="4"/>
  <c r="M540" i="4" s="1"/>
  <c r="D540" i="4"/>
  <c r="C540" i="4"/>
  <c r="J540" i="4" s="1"/>
  <c r="H539" i="4"/>
  <c r="D539" i="4"/>
  <c r="J539" i="4" s="1"/>
  <c r="K538" i="4"/>
  <c r="H538" i="4"/>
  <c r="E538" i="4"/>
  <c r="D538" i="4"/>
  <c r="C538" i="4"/>
  <c r="J538" i="4" s="1"/>
  <c r="H537" i="4"/>
  <c r="D537" i="4"/>
  <c r="H536" i="4"/>
  <c r="D536" i="4"/>
  <c r="E536" i="4" s="1"/>
  <c r="C536" i="4"/>
  <c r="H535" i="4"/>
  <c r="D535" i="4"/>
  <c r="J535" i="4" s="1"/>
  <c r="K534" i="4"/>
  <c r="J534" i="4"/>
  <c r="H534" i="4"/>
  <c r="F534" i="4"/>
  <c r="D534" i="4"/>
  <c r="E534" i="4" s="1"/>
  <c r="M534" i="4" s="1"/>
  <c r="C534" i="4"/>
  <c r="H533" i="4"/>
  <c r="F533" i="4"/>
  <c r="G533" i="4" s="1"/>
  <c r="O533" i="4" s="1"/>
  <c r="E533" i="4"/>
  <c r="D533" i="4"/>
  <c r="J533" i="4" s="1"/>
  <c r="N532" i="4"/>
  <c r="K532" i="4"/>
  <c r="H532" i="4"/>
  <c r="O532" i="4" s="1"/>
  <c r="G532" i="4"/>
  <c r="F532" i="4"/>
  <c r="M532" i="4" s="1"/>
  <c r="E532" i="4"/>
  <c r="D532" i="4"/>
  <c r="C532" i="4"/>
  <c r="J532" i="4" s="1"/>
  <c r="H531" i="4"/>
  <c r="D531" i="4"/>
  <c r="J531" i="4" s="1"/>
  <c r="H530" i="4"/>
  <c r="D530" i="4"/>
  <c r="E530" i="4" s="1"/>
  <c r="F530" i="4" s="1"/>
  <c r="C530" i="4"/>
  <c r="K530" i="4" s="1"/>
  <c r="J529" i="4"/>
  <c r="H529" i="4"/>
  <c r="F529" i="4"/>
  <c r="E529" i="4"/>
  <c r="D529" i="4"/>
  <c r="M528" i="4"/>
  <c r="K528" i="4"/>
  <c r="H528" i="4"/>
  <c r="D528" i="4"/>
  <c r="E528" i="4" s="1"/>
  <c r="F528" i="4" s="1"/>
  <c r="C528" i="4"/>
  <c r="J528" i="4" s="1"/>
  <c r="J527" i="4"/>
  <c r="H527" i="4"/>
  <c r="E527" i="4"/>
  <c r="D527" i="4"/>
  <c r="J526" i="4"/>
  <c r="H526" i="4"/>
  <c r="D526" i="4"/>
  <c r="K526" i="4" s="1"/>
  <c r="C526" i="4"/>
  <c r="J525" i="4"/>
  <c r="H525" i="4"/>
  <c r="E525" i="4"/>
  <c r="F525" i="4" s="1"/>
  <c r="G525" i="4" s="1"/>
  <c r="O525" i="4" s="1"/>
  <c r="D525" i="4"/>
  <c r="K524" i="4"/>
  <c r="H524" i="4"/>
  <c r="F524" i="4"/>
  <c r="E524" i="4"/>
  <c r="D524" i="4"/>
  <c r="C524" i="4"/>
  <c r="J524" i="4" s="1"/>
  <c r="J523" i="4"/>
  <c r="H523" i="4"/>
  <c r="D523" i="4"/>
  <c r="E523" i="4" s="1"/>
  <c r="K522" i="4"/>
  <c r="J522" i="4"/>
  <c r="H522" i="4"/>
  <c r="D522" i="4"/>
  <c r="E522" i="4" s="1"/>
  <c r="C522" i="4"/>
  <c r="M521" i="4"/>
  <c r="J521" i="4"/>
  <c r="H521" i="4"/>
  <c r="O521" i="4" s="1"/>
  <c r="E521" i="4"/>
  <c r="F521" i="4" s="1"/>
  <c r="G521" i="4" s="1"/>
  <c r="D521" i="4"/>
  <c r="H520" i="4"/>
  <c r="F520" i="4"/>
  <c r="D520" i="4"/>
  <c r="E520" i="4" s="1"/>
  <c r="C520" i="4"/>
  <c r="J519" i="4"/>
  <c r="H519" i="4"/>
  <c r="D519" i="4"/>
  <c r="E519" i="4" s="1"/>
  <c r="M518" i="4"/>
  <c r="K518" i="4"/>
  <c r="J518" i="4"/>
  <c r="H518" i="4"/>
  <c r="G518" i="4"/>
  <c r="O518" i="4" s="1"/>
  <c r="F518" i="4"/>
  <c r="D518" i="4"/>
  <c r="E518" i="4" s="1"/>
  <c r="C518" i="4"/>
  <c r="N517" i="4"/>
  <c r="H517" i="4"/>
  <c r="F517" i="4"/>
  <c r="G517" i="4" s="1"/>
  <c r="O517" i="4" s="1"/>
  <c r="E517" i="4"/>
  <c r="D517" i="4"/>
  <c r="J517" i="4" s="1"/>
  <c r="H516" i="4"/>
  <c r="D516" i="4"/>
  <c r="E516" i="4" s="1"/>
  <c r="C516" i="4"/>
  <c r="J516" i="4" s="1"/>
  <c r="J515" i="4"/>
  <c r="H515" i="4"/>
  <c r="E515" i="4"/>
  <c r="F515" i="4" s="1"/>
  <c r="D515" i="4"/>
  <c r="M514" i="4"/>
  <c r="K514" i="4"/>
  <c r="J514" i="4"/>
  <c r="H514" i="4"/>
  <c r="D514" i="4"/>
  <c r="E514" i="4" s="1"/>
  <c r="F514" i="4" s="1"/>
  <c r="C514" i="4"/>
  <c r="M513" i="4"/>
  <c r="J513" i="4"/>
  <c r="H513" i="4"/>
  <c r="D513" i="4"/>
  <c r="E513" i="4" s="1"/>
  <c r="F513" i="4" s="1"/>
  <c r="G513" i="4" s="1"/>
  <c r="O513" i="4" s="1"/>
  <c r="H512" i="4"/>
  <c r="E512" i="4"/>
  <c r="D512" i="4"/>
  <c r="C512" i="4"/>
  <c r="K512" i="4" s="1"/>
  <c r="J511" i="4"/>
  <c r="H511" i="4"/>
  <c r="E511" i="4"/>
  <c r="D511" i="4"/>
  <c r="K510" i="4"/>
  <c r="J510" i="4"/>
  <c r="H510" i="4"/>
  <c r="D510" i="4"/>
  <c r="E510" i="4" s="1"/>
  <c r="C510" i="4"/>
  <c r="H509" i="4"/>
  <c r="D509" i="4"/>
  <c r="K508" i="4"/>
  <c r="H508" i="4"/>
  <c r="E508" i="4"/>
  <c r="F508" i="4" s="1"/>
  <c r="D508" i="4"/>
  <c r="C508" i="4"/>
  <c r="J508" i="4" s="1"/>
  <c r="H507" i="4"/>
  <c r="D507" i="4"/>
  <c r="J507" i="4" s="1"/>
  <c r="K506" i="4"/>
  <c r="J506" i="4"/>
  <c r="H506" i="4"/>
  <c r="D506" i="4"/>
  <c r="E506" i="4" s="1"/>
  <c r="C506" i="4"/>
  <c r="J505" i="4"/>
  <c r="H505" i="4"/>
  <c r="E505" i="4"/>
  <c r="D505" i="4"/>
  <c r="H504" i="4"/>
  <c r="F504" i="4"/>
  <c r="E504" i="4"/>
  <c r="D504" i="4"/>
  <c r="C504" i="4"/>
  <c r="N503" i="4"/>
  <c r="M503" i="4"/>
  <c r="J503" i="4"/>
  <c r="H503" i="4"/>
  <c r="G503" i="4"/>
  <c r="O503" i="4" s="1"/>
  <c r="F503" i="4"/>
  <c r="E503" i="4"/>
  <c r="D503" i="4"/>
  <c r="H502" i="4"/>
  <c r="D502" i="4"/>
  <c r="E502" i="4" s="1"/>
  <c r="F502" i="4" s="1"/>
  <c r="G502" i="4" s="1"/>
  <c r="O502" i="4" s="1"/>
  <c r="C502" i="4"/>
  <c r="K502" i="4" s="1"/>
  <c r="H501" i="4"/>
  <c r="D501" i="4"/>
  <c r="J501" i="4" s="1"/>
  <c r="H500" i="4"/>
  <c r="F500" i="4"/>
  <c r="G500" i="4" s="1"/>
  <c r="E500" i="4"/>
  <c r="D500" i="4"/>
  <c r="C500" i="4"/>
  <c r="H499" i="4"/>
  <c r="F499" i="4"/>
  <c r="E499" i="4"/>
  <c r="D499" i="4"/>
  <c r="J499" i="4" s="1"/>
  <c r="H498" i="4"/>
  <c r="D498" i="4"/>
  <c r="E498" i="4" s="1"/>
  <c r="C498" i="4"/>
  <c r="H497" i="4"/>
  <c r="D497" i="4"/>
  <c r="J497" i="4" s="1"/>
  <c r="M496" i="4"/>
  <c r="K496" i="4"/>
  <c r="J496" i="4"/>
  <c r="H496" i="4"/>
  <c r="F496" i="4"/>
  <c r="G496" i="4" s="1"/>
  <c r="E496" i="4"/>
  <c r="D496" i="4"/>
  <c r="C496" i="4"/>
  <c r="J495" i="4"/>
  <c r="H495" i="4"/>
  <c r="E495" i="4"/>
  <c r="D495" i="4"/>
  <c r="H494" i="4"/>
  <c r="D494" i="4"/>
  <c r="E494" i="4" s="1"/>
  <c r="C494" i="4"/>
  <c r="K494" i="4" s="1"/>
  <c r="J493" i="4"/>
  <c r="H493" i="4"/>
  <c r="E493" i="4"/>
  <c r="D493" i="4"/>
  <c r="K492" i="4"/>
  <c r="H492" i="4"/>
  <c r="E492" i="4"/>
  <c r="F492" i="4" s="1"/>
  <c r="D492" i="4"/>
  <c r="C492" i="4"/>
  <c r="J492" i="4" s="1"/>
  <c r="H491" i="4"/>
  <c r="D491" i="4"/>
  <c r="H490" i="4"/>
  <c r="D490" i="4"/>
  <c r="E490" i="4" s="1"/>
  <c r="C490" i="4"/>
  <c r="K490" i="4" s="1"/>
  <c r="O489" i="4"/>
  <c r="M489" i="4"/>
  <c r="J489" i="4"/>
  <c r="H489" i="4"/>
  <c r="E489" i="4"/>
  <c r="F489" i="4" s="1"/>
  <c r="G489" i="4" s="1"/>
  <c r="D489" i="4"/>
  <c r="H488" i="4"/>
  <c r="F488" i="4"/>
  <c r="E488" i="4"/>
  <c r="D488" i="4"/>
  <c r="C488" i="4"/>
  <c r="K488" i="4" s="1"/>
  <c r="H487" i="4"/>
  <c r="E487" i="4"/>
  <c r="F487" i="4" s="1"/>
  <c r="D487" i="4"/>
  <c r="J487" i="4" s="1"/>
  <c r="K486" i="4"/>
  <c r="J486" i="4"/>
  <c r="H486" i="4"/>
  <c r="D486" i="4"/>
  <c r="E486" i="4" s="1"/>
  <c r="C486" i="4"/>
  <c r="H485" i="4"/>
  <c r="G485" i="4"/>
  <c r="O485" i="4" s="1"/>
  <c r="F485" i="4"/>
  <c r="E485" i="4"/>
  <c r="D485" i="4"/>
  <c r="J485" i="4" s="1"/>
  <c r="H484" i="4"/>
  <c r="E484" i="4"/>
  <c r="F484" i="4" s="1"/>
  <c r="G484" i="4" s="1"/>
  <c r="O484" i="4" s="1"/>
  <c r="D484" i="4"/>
  <c r="C484" i="4"/>
  <c r="M483" i="4"/>
  <c r="J483" i="4"/>
  <c r="H483" i="4"/>
  <c r="F483" i="4"/>
  <c r="G483" i="4" s="1"/>
  <c r="O483" i="4" s="1"/>
  <c r="E483" i="4"/>
  <c r="D483" i="4"/>
  <c r="M482" i="4"/>
  <c r="J482" i="4"/>
  <c r="H482" i="4"/>
  <c r="D482" i="4"/>
  <c r="E482" i="4" s="1"/>
  <c r="F482" i="4" s="1"/>
  <c r="C482" i="4"/>
  <c r="K482" i="4" s="1"/>
  <c r="J481" i="4"/>
  <c r="H481" i="4"/>
  <c r="E481" i="4"/>
  <c r="D481" i="4"/>
  <c r="H480" i="4"/>
  <c r="D480" i="4"/>
  <c r="E480" i="4" s="1"/>
  <c r="C480" i="4"/>
  <c r="J479" i="4"/>
  <c r="H479" i="4"/>
  <c r="E479" i="4"/>
  <c r="D479" i="4"/>
  <c r="K478" i="4"/>
  <c r="J478" i="4"/>
  <c r="H478" i="4"/>
  <c r="E478" i="4"/>
  <c r="D478" i="4"/>
  <c r="C478" i="4"/>
  <c r="H477" i="4"/>
  <c r="D477" i="4"/>
  <c r="M476" i="4"/>
  <c r="K476" i="4"/>
  <c r="H476" i="4"/>
  <c r="F476" i="4"/>
  <c r="E476" i="4"/>
  <c r="D476" i="4"/>
  <c r="C476" i="4"/>
  <c r="J476" i="4" s="1"/>
  <c r="H475" i="4"/>
  <c r="D475" i="4"/>
  <c r="E475" i="4" s="1"/>
  <c r="M474" i="4"/>
  <c r="K474" i="4"/>
  <c r="H474" i="4"/>
  <c r="F474" i="4"/>
  <c r="E474" i="4"/>
  <c r="D474" i="4"/>
  <c r="C474" i="4"/>
  <c r="J474" i="4" s="1"/>
  <c r="H473" i="4"/>
  <c r="E473" i="4"/>
  <c r="F473" i="4" s="1"/>
  <c r="D473" i="4"/>
  <c r="J473" i="4" s="1"/>
  <c r="H472" i="4"/>
  <c r="D472" i="4"/>
  <c r="E472" i="4" s="1"/>
  <c r="C472" i="4"/>
  <c r="J471" i="4"/>
  <c r="H471" i="4"/>
  <c r="D471" i="4"/>
  <c r="E471" i="4" s="1"/>
  <c r="M470" i="4"/>
  <c r="K470" i="4"/>
  <c r="J470" i="4"/>
  <c r="H470" i="4"/>
  <c r="D470" i="4"/>
  <c r="E470" i="4" s="1"/>
  <c r="F470" i="4" s="1"/>
  <c r="C470" i="4"/>
  <c r="H469" i="4"/>
  <c r="D469" i="4"/>
  <c r="J469" i="4" s="1"/>
  <c r="J468" i="4"/>
  <c r="H468" i="4"/>
  <c r="E468" i="4"/>
  <c r="F468" i="4" s="1"/>
  <c r="D468" i="4"/>
  <c r="C468" i="4"/>
  <c r="K468" i="4" s="1"/>
  <c r="J467" i="4"/>
  <c r="H467" i="4"/>
  <c r="D467" i="4"/>
  <c r="E467" i="4" s="1"/>
  <c r="H466" i="4"/>
  <c r="D466" i="4"/>
  <c r="E466" i="4" s="1"/>
  <c r="C466" i="4"/>
  <c r="H465" i="4"/>
  <c r="D465" i="4"/>
  <c r="J464" i="4"/>
  <c r="H464" i="4"/>
  <c r="D464" i="4"/>
  <c r="E464" i="4" s="1"/>
  <c r="C464" i="4"/>
  <c r="J463" i="4"/>
  <c r="H463" i="4"/>
  <c r="E463" i="4"/>
  <c r="D463" i="4"/>
  <c r="J462" i="4"/>
  <c r="H462" i="4"/>
  <c r="D462" i="4"/>
  <c r="K462" i="4" s="1"/>
  <c r="C462" i="4"/>
  <c r="H461" i="4"/>
  <c r="D461" i="4"/>
  <c r="N460" i="4"/>
  <c r="M460" i="4"/>
  <c r="H460" i="4"/>
  <c r="E460" i="4"/>
  <c r="F460" i="4" s="1"/>
  <c r="G460" i="4" s="1"/>
  <c r="O460" i="4" s="1"/>
  <c r="D460" i="4"/>
  <c r="C460" i="4"/>
  <c r="H459" i="4"/>
  <c r="D459" i="4"/>
  <c r="J459" i="4" s="1"/>
  <c r="K458" i="4"/>
  <c r="H458" i="4"/>
  <c r="E458" i="4"/>
  <c r="D458" i="4"/>
  <c r="C458" i="4"/>
  <c r="J458" i="4" s="1"/>
  <c r="H457" i="4"/>
  <c r="E457" i="4"/>
  <c r="D457" i="4"/>
  <c r="J457" i="4" s="1"/>
  <c r="H456" i="4"/>
  <c r="F456" i="4"/>
  <c r="E456" i="4"/>
  <c r="D456" i="4"/>
  <c r="C456" i="4"/>
  <c r="K456" i="4" s="1"/>
  <c r="J455" i="4"/>
  <c r="H455" i="4"/>
  <c r="E455" i="4"/>
  <c r="F455" i="4" s="1"/>
  <c r="D455" i="4"/>
  <c r="M454" i="4"/>
  <c r="H454" i="4"/>
  <c r="F454" i="4"/>
  <c r="D454" i="4"/>
  <c r="E454" i="4" s="1"/>
  <c r="C454" i="4"/>
  <c r="K454" i="4" s="1"/>
  <c r="H453" i="4"/>
  <c r="D453" i="4"/>
  <c r="H452" i="4"/>
  <c r="G452" i="4"/>
  <c r="O452" i="4" s="1"/>
  <c r="F452" i="4"/>
  <c r="N452" i="4" s="1"/>
  <c r="D452" i="4"/>
  <c r="E452" i="4" s="1"/>
  <c r="C452" i="4"/>
  <c r="M451" i="4"/>
  <c r="J451" i="4"/>
  <c r="H451" i="4"/>
  <c r="F451" i="4"/>
  <c r="G451" i="4" s="1"/>
  <c r="O451" i="4" s="1"/>
  <c r="E451" i="4"/>
  <c r="D451" i="4"/>
  <c r="K450" i="4"/>
  <c r="H450" i="4"/>
  <c r="D450" i="4"/>
  <c r="E450" i="4" s="1"/>
  <c r="C450" i="4"/>
  <c r="J450" i="4" s="1"/>
  <c r="J449" i="4"/>
  <c r="H449" i="4"/>
  <c r="D449" i="4"/>
  <c r="E449" i="4" s="1"/>
  <c r="H448" i="4"/>
  <c r="D448" i="4"/>
  <c r="E448" i="4" s="1"/>
  <c r="C448" i="4"/>
  <c r="J448" i="4" s="1"/>
  <c r="J447" i="4"/>
  <c r="H447" i="4"/>
  <c r="E447" i="4"/>
  <c r="D447" i="4"/>
  <c r="K446" i="4"/>
  <c r="H446" i="4"/>
  <c r="D446" i="4"/>
  <c r="E446" i="4" s="1"/>
  <c r="C446" i="4"/>
  <c r="J446" i="4" s="1"/>
  <c r="H445" i="4"/>
  <c r="D445" i="4"/>
  <c r="J445" i="4" s="1"/>
  <c r="H444" i="4"/>
  <c r="E444" i="4"/>
  <c r="F444" i="4" s="1"/>
  <c r="D444" i="4"/>
  <c r="C444" i="4"/>
  <c r="J444" i="4" s="1"/>
  <c r="J443" i="4"/>
  <c r="H443" i="4"/>
  <c r="E443" i="4"/>
  <c r="F443" i="4" s="1"/>
  <c r="G443" i="4" s="1"/>
  <c r="D443" i="4"/>
  <c r="H442" i="4"/>
  <c r="D442" i="4"/>
  <c r="E442" i="4" s="1"/>
  <c r="C442" i="4"/>
  <c r="K442" i="4" s="1"/>
  <c r="J441" i="4"/>
  <c r="H441" i="4"/>
  <c r="D441" i="4"/>
  <c r="E441" i="4" s="1"/>
  <c r="J440" i="4"/>
  <c r="H440" i="4"/>
  <c r="D440" i="4"/>
  <c r="E440" i="4" s="1"/>
  <c r="C440" i="4"/>
  <c r="K440" i="4" s="1"/>
  <c r="M439" i="4"/>
  <c r="J439" i="4"/>
  <c r="H439" i="4"/>
  <c r="D439" i="4"/>
  <c r="E439" i="4" s="1"/>
  <c r="F439" i="4" s="1"/>
  <c r="G439" i="4" s="1"/>
  <c r="O439" i="4" s="1"/>
  <c r="H438" i="4"/>
  <c r="D438" i="4"/>
  <c r="E438" i="4" s="1"/>
  <c r="C438" i="4"/>
  <c r="H437" i="4"/>
  <c r="D437" i="4"/>
  <c r="J437" i="4" s="1"/>
  <c r="H436" i="4"/>
  <c r="E436" i="4"/>
  <c r="F436" i="4" s="1"/>
  <c r="D436" i="4"/>
  <c r="C436" i="4"/>
  <c r="K436" i="4" s="1"/>
  <c r="J435" i="4"/>
  <c r="H435" i="4"/>
  <c r="D435" i="4"/>
  <c r="E435" i="4" s="1"/>
  <c r="F435" i="4" s="1"/>
  <c r="J434" i="4"/>
  <c r="H434" i="4"/>
  <c r="D434" i="4"/>
  <c r="E434" i="4" s="1"/>
  <c r="F434" i="4" s="1"/>
  <c r="C434" i="4"/>
  <c r="K434" i="4" s="1"/>
  <c r="H433" i="4"/>
  <c r="D433" i="4"/>
  <c r="K432" i="4"/>
  <c r="H432" i="4"/>
  <c r="E432" i="4"/>
  <c r="D432" i="4"/>
  <c r="C432" i="4"/>
  <c r="J432" i="4" s="1"/>
  <c r="J431" i="4"/>
  <c r="H431" i="4"/>
  <c r="E431" i="4"/>
  <c r="D431" i="4"/>
  <c r="J430" i="4"/>
  <c r="H430" i="4"/>
  <c r="D430" i="4"/>
  <c r="K430" i="4" s="1"/>
  <c r="C430" i="4"/>
  <c r="H429" i="4"/>
  <c r="D429" i="4"/>
  <c r="N428" i="4"/>
  <c r="K428" i="4"/>
  <c r="H428" i="4"/>
  <c r="G428" i="4"/>
  <c r="O428" i="4" s="1"/>
  <c r="F428" i="4"/>
  <c r="E428" i="4"/>
  <c r="M428" i="4" s="1"/>
  <c r="D428" i="4"/>
  <c r="C428" i="4"/>
  <c r="J428" i="4" s="1"/>
  <c r="M427" i="4"/>
  <c r="H427" i="4"/>
  <c r="D427" i="4"/>
  <c r="E427" i="4" s="1"/>
  <c r="F427" i="4" s="1"/>
  <c r="G427" i="4" s="1"/>
  <c r="J426" i="4"/>
  <c r="H426" i="4"/>
  <c r="D426" i="4"/>
  <c r="K426" i="4" s="1"/>
  <c r="C426" i="4"/>
  <c r="H425" i="4"/>
  <c r="D425" i="4"/>
  <c r="E425" i="4" s="1"/>
  <c r="H424" i="4"/>
  <c r="D424" i="4"/>
  <c r="E424" i="4" s="1"/>
  <c r="C424" i="4"/>
  <c r="J423" i="4"/>
  <c r="H423" i="4"/>
  <c r="E423" i="4"/>
  <c r="F423" i="4" s="1"/>
  <c r="G423" i="4" s="1"/>
  <c r="O423" i="4" s="1"/>
  <c r="D423" i="4"/>
  <c r="K422" i="4"/>
  <c r="J422" i="4"/>
  <c r="H422" i="4"/>
  <c r="D422" i="4"/>
  <c r="E422" i="4" s="1"/>
  <c r="C422" i="4"/>
  <c r="H421" i="4"/>
  <c r="G421" i="4"/>
  <c r="O421" i="4" s="1"/>
  <c r="F421" i="4"/>
  <c r="E421" i="4"/>
  <c r="D421" i="4"/>
  <c r="J421" i="4" s="1"/>
  <c r="H420" i="4"/>
  <c r="F420" i="4"/>
  <c r="E420" i="4"/>
  <c r="D420" i="4"/>
  <c r="C420" i="4"/>
  <c r="J420" i="4" s="1"/>
  <c r="J419" i="4"/>
  <c r="H419" i="4"/>
  <c r="D419" i="4"/>
  <c r="E419" i="4" s="1"/>
  <c r="H418" i="4"/>
  <c r="D418" i="4"/>
  <c r="E418" i="4" s="1"/>
  <c r="F418" i="4" s="1"/>
  <c r="C418" i="4"/>
  <c r="H417" i="4"/>
  <c r="E417" i="4"/>
  <c r="D417" i="4"/>
  <c r="J417" i="4" s="1"/>
  <c r="J416" i="4"/>
  <c r="H416" i="4"/>
  <c r="D416" i="4"/>
  <c r="K416" i="4" s="1"/>
  <c r="C416" i="4"/>
  <c r="J415" i="4"/>
  <c r="H415" i="4"/>
  <c r="E415" i="4"/>
  <c r="F415" i="4" s="1"/>
  <c r="G415" i="4" s="1"/>
  <c r="D415" i="4"/>
  <c r="H414" i="4"/>
  <c r="D414" i="4"/>
  <c r="E414" i="4" s="1"/>
  <c r="C414" i="4"/>
  <c r="K414" i="4" s="1"/>
  <c r="H413" i="4"/>
  <c r="D413" i="4"/>
  <c r="E413" i="4" s="1"/>
  <c r="K412" i="4"/>
  <c r="J412" i="4"/>
  <c r="H412" i="4"/>
  <c r="E412" i="4"/>
  <c r="F412" i="4" s="1"/>
  <c r="G412" i="4" s="1"/>
  <c r="O412" i="4" s="1"/>
  <c r="D412" i="4"/>
  <c r="C412" i="4"/>
  <c r="J411" i="4"/>
  <c r="H411" i="4"/>
  <c r="D411" i="4"/>
  <c r="E411" i="4" s="1"/>
  <c r="J410" i="4"/>
  <c r="H410" i="4"/>
  <c r="D410" i="4"/>
  <c r="K410" i="4" s="1"/>
  <c r="C410" i="4"/>
  <c r="J409" i="4"/>
  <c r="H409" i="4"/>
  <c r="F409" i="4"/>
  <c r="G409" i="4" s="1"/>
  <c r="D409" i="4"/>
  <c r="E409" i="4" s="1"/>
  <c r="K408" i="4"/>
  <c r="J408" i="4"/>
  <c r="H408" i="4"/>
  <c r="E408" i="4"/>
  <c r="D408" i="4"/>
  <c r="C408" i="4"/>
  <c r="H407" i="4"/>
  <c r="D407" i="4"/>
  <c r="J407" i="4" s="1"/>
  <c r="H406" i="4"/>
  <c r="E406" i="4"/>
  <c r="F406" i="4" s="1"/>
  <c r="D406" i="4"/>
  <c r="C406" i="4"/>
  <c r="K406" i="4" s="1"/>
  <c r="J405" i="4"/>
  <c r="H405" i="4"/>
  <c r="G405" i="4"/>
  <c r="O405" i="4" s="1"/>
  <c r="F405" i="4"/>
  <c r="N405" i="4" s="1"/>
  <c r="E405" i="4"/>
  <c r="D405" i="4"/>
  <c r="H404" i="4"/>
  <c r="F404" i="4"/>
  <c r="E404" i="4"/>
  <c r="M404" i="4" s="1"/>
  <c r="D404" i="4"/>
  <c r="C404" i="4"/>
  <c r="H403" i="4"/>
  <c r="D403" i="4"/>
  <c r="H402" i="4"/>
  <c r="E402" i="4"/>
  <c r="D402" i="4"/>
  <c r="C402" i="4"/>
  <c r="J402" i="4" s="1"/>
  <c r="N401" i="4"/>
  <c r="J401" i="4"/>
  <c r="H401" i="4"/>
  <c r="E401" i="4"/>
  <c r="F401" i="4" s="1"/>
  <c r="G401" i="4" s="1"/>
  <c r="O401" i="4" s="1"/>
  <c r="D401" i="4"/>
  <c r="H400" i="4"/>
  <c r="D400" i="4"/>
  <c r="E400" i="4" s="1"/>
  <c r="C400" i="4"/>
  <c r="H399" i="4"/>
  <c r="D399" i="4"/>
  <c r="E399" i="4" s="1"/>
  <c r="K398" i="4"/>
  <c r="H398" i="4"/>
  <c r="F398" i="4"/>
  <c r="G398" i="4" s="1"/>
  <c r="O398" i="4" s="1"/>
  <c r="E398" i="4"/>
  <c r="D398" i="4"/>
  <c r="C398" i="4"/>
  <c r="J398" i="4" s="1"/>
  <c r="J397" i="4"/>
  <c r="H397" i="4"/>
  <c r="D397" i="4"/>
  <c r="E397" i="4" s="1"/>
  <c r="K396" i="4"/>
  <c r="J396" i="4"/>
  <c r="H396" i="4"/>
  <c r="E396" i="4"/>
  <c r="D396" i="4"/>
  <c r="C396" i="4"/>
  <c r="J395" i="4"/>
  <c r="H395" i="4"/>
  <c r="E395" i="4"/>
  <c r="D395" i="4"/>
  <c r="H394" i="4"/>
  <c r="F394" i="4"/>
  <c r="E394" i="4"/>
  <c r="D394" i="4"/>
  <c r="C394" i="4"/>
  <c r="K394" i="4" s="1"/>
  <c r="H393" i="4"/>
  <c r="D393" i="4"/>
  <c r="J393" i="4" s="1"/>
  <c r="J392" i="4"/>
  <c r="H392" i="4"/>
  <c r="D392" i="4"/>
  <c r="E392" i="4" s="1"/>
  <c r="F392" i="4" s="1"/>
  <c r="C392" i="4"/>
  <c r="K392" i="4" s="1"/>
  <c r="H391" i="4"/>
  <c r="D391" i="4"/>
  <c r="K390" i="4"/>
  <c r="H390" i="4"/>
  <c r="E390" i="4"/>
  <c r="D390" i="4"/>
  <c r="C390" i="4"/>
  <c r="J390" i="4" s="1"/>
  <c r="H389" i="4"/>
  <c r="E389" i="4"/>
  <c r="D389" i="4"/>
  <c r="J389" i="4" s="1"/>
  <c r="H388" i="4"/>
  <c r="D388" i="4"/>
  <c r="E388" i="4" s="1"/>
  <c r="C388" i="4"/>
  <c r="N387" i="4"/>
  <c r="M387" i="4"/>
  <c r="J387" i="4"/>
  <c r="H387" i="4"/>
  <c r="O387" i="4" s="1"/>
  <c r="E387" i="4"/>
  <c r="F387" i="4" s="1"/>
  <c r="G387" i="4" s="1"/>
  <c r="D387" i="4"/>
  <c r="K386" i="4"/>
  <c r="H386" i="4"/>
  <c r="E386" i="4"/>
  <c r="D386" i="4"/>
  <c r="C386" i="4"/>
  <c r="J386" i="4" s="1"/>
  <c r="H385" i="4"/>
  <c r="D385" i="4"/>
  <c r="E385" i="4" s="1"/>
  <c r="H384" i="4"/>
  <c r="F384" i="4"/>
  <c r="E384" i="4"/>
  <c r="M384" i="4" s="1"/>
  <c r="D384" i="4"/>
  <c r="K384" i="4" s="1"/>
  <c r="C384" i="4"/>
  <c r="J384" i="4" s="1"/>
  <c r="H383" i="4"/>
  <c r="D383" i="4"/>
  <c r="E383" i="4" s="1"/>
  <c r="K382" i="4"/>
  <c r="H382" i="4"/>
  <c r="F382" i="4"/>
  <c r="E382" i="4"/>
  <c r="D382" i="4"/>
  <c r="C382" i="4"/>
  <c r="J382" i="4" s="1"/>
  <c r="H381" i="4"/>
  <c r="D381" i="4"/>
  <c r="J381" i="4" s="1"/>
  <c r="H380" i="4"/>
  <c r="F380" i="4"/>
  <c r="G380" i="4" s="1"/>
  <c r="O380" i="4" s="1"/>
  <c r="E380" i="4"/>
  <c r="D380" i="4"/>
  <c r="C380" i="4"/>
  <c r="K380" i="4" s="1"/>
  <c r="J379" i="4"/>
  <c r="H379" i="4"/>
  <c r="E379" i="4"/>
  <c r="D379" i="4"/>
  <c r="J378" i="4"/>
  <c r="H378" i="4"/>
  <c r="D378" i="4"/>
  <c r="K378" i="4" s="1"/>
  <c r="C378" i="4"/>
  <c r="H377" i="4"/>
  <c r="D377" i="4"/>
  <c r="J377" i="4" s="1"/>
  <c r="H376" i="4"/>
  <c r="D376" i="4"/>
  <c r="E376" i="4" s="1"/>
  <c r="C376" i="4"/>
  <c r="J376" i="4" s="1"/>
  <c r="H375" i="4"/>
  <c r="D375" i="4"/>
  <c r="J375" i="4" s="1"/>
  <c r="J374" i="4"/>
  <c r="H374" i="4"/>
  <c r="F374" i="4"/>
  <c r="E374" i="4"/>
  <c r="M374" i="4" s="1"/>
  <c r="D374" i="4"/>
  <c r="C374" i="4"/>
  <c r="K374" i="4" s="1"/>
  <c r="H373" i="4"/>
  <c r="G373" i="4"/>
  <c r="O373" i="4" s="1"/>
  <c r="D373" i="4"/>
  <c r="E373" i="4" s="1"/>
  <c r="F373" i="4" s="1"/>
  <c r="N373" i="4" s="1"/>
  <c r="K372" i="4"/>
  <c r="H372" i="4"/>
  <c r="F372" i="4"/>
  <c r="E372" i="4"/>
  <c r="D372" i="4"/>
  <c r="C372" i="4"/>
  <c r="J372" i="4" s="1"/>
  <c r="H371" i="4"/>
  <c r="D371" i="4"/>
  <c r="H370" i="4"/>
  <c r="D370" i="4"/>
  <c r="E370" i="4" s="1"/>
  <c r="C370" i="4"/>
  <c r="K370" i="4" s="1"/>
  <c r="J369" i="4"/>
  <c r="H369" i="4"/>
  <c r="D369" i="4"/>
  <c r="E369" i="4" s="1"/>
  <c r="F369" i="4" s="1"/>
  <c r="K368" i="4"/>
  <c r="H368" i="4"/>
  <c r="F368" i="4"/>
  <c r="G368" i="4" s="1"/>
  <c r="O368" i="4" s="1"/>
  <c r="E368" i="4"/>
  <c r="M368" i="4" s="1"/>
  <c r="D368" i="4"/>
  <c r="C368" i="4"/>
  <c r="J368" i="4" s="1"/>
  <c r="H367" i="4"/>
  <c r="E367" i="4"/>
  <c r="F367" i="4" s="1"/>
  <c r="D367" i="4"/>
  <c r="J367" i="4" s="1"/>
  <c r="K366" i="4"/>
  <c r="H366" i="4"/>
  <c r="F366" i="4"/>
  <c r="E366" i="4"/>
  <c r="D366" i="4"/>
  <c r="C366" i="4"/>
  <c r="J366" i="4" s="1"/>
  <c r="J365" i="4"/>
  <c r="H365" i="4"/>
  <c r="D365" i="4"/>
  <c r="E365" i="4" s="1"/>
  <c r="J364" i="4"/>
  <c r="H364" i="4"/>
  <c r="E364" i="4"/>
  <c r="D364" i="4"/>
  <c r="K364" i="4" s="1"/>
  <c r="C364" i="4"/>
  <c r="H363" i="4"/>
  <c r="D363" i="4"/>
  <c r="J363" i="4" s="1"/>
  <c r="K362" i="4"/>
  <c r="J362" i="4"/>
  <c r="H362" i="4"/>
  <c r="F362" i="4"/>
  <c r="E362" i="4"/>
  <c r="D362" i="4"/>
  <c r="C362" i="4"/>
  <c r="H361" i="4"/>
  <c r="D361" i="4"/>
  <c r="H360" i="4"/>
  <c r="D360" i="4"/>
  <c r="E360" i="4" s="1"/>
  <c r="C360" i="4"/>
  <c r="H359" i="4"/>
  <c r="D359" i="4"/>
  <c r="J359" i="4" s="1"/>
  <c r="K358" i="4"/>
  <c r="J358" i="4"/>
  <c r="H358" i="4"/>
  <c r="E358" i="4"/>
  <c r="D358" i="4"/>
  <c r="C358" i="4"/>
  <c r="H357" i="4"/>
  <c r="E357" i="4"/>
  <c r="D357" i="4"/>
  <c r="J357" i="4" s="1"/>
  <c r="H356" i="4"/>
  <c r="D356" i="4"/>
  <c r="E356" i="4" s="1"/>
  <c r="C356" i="4"/>
  <c r="M355" i="4"/>
  <c r="J355" i="4"/>
  <c r="H355" i="4"/>
  <c r="E355" i="4"/>
  <c r="F355" i="4" s="1"/>
  <c r="G355" i="4" s="1"/>
  <c r="O355" i="4" s="1"/>
  <c r="D355" i="4"/>
  <c r="H354" i="4"/>
  <c r="E354" i="4"/>
  <c r="D354" i="4"/>
  <c r="C354" i="4"/>
  <c r="J354" i="4" s="1"/>
  <c r="H353" i="4"/>
  <c r="D353" i="4"/>
  <c r="E353" i="4" s="1"/>
  <c r="K352" i="4"/>
  <c r="J352" i="4"/>
  <c r="H352" i="4"/>
  <c r="E352" i="4"/>
  <c r="F352" i="4" s="1"/>
  <c r="D352" i="4"/>
  <c r="C352" i="4"/>
  <c r="H351" i="4"/>
  <c r="D351" i="4"/>
  <c r="E351" i="4" s="1"/>
  <c r="K350" i="4"/>
  <c r="H350" i="4"/>
  <c r="E350" i="4"/>
  <c r="D350" i="4"/>
  <c r="C350" i="4"/>
  <c r="J350" i="4" s="1"/>
  <c r="H349" i="4"/>
  <c r="D349" i="4"/>
  <c r="J349" i="4" s="1"/>
  <c r="O348" i="4"/>
  <c r="N348" i="4"/>
  <c r="M348" i="4"/>
  <c r="K348" i="4"/>
  <c r="J348" i="4"/>
  <c r="H348" i="4"/>
  <c r="F348" i="4"/>
  <c r="G348" i="4" s="1"/>
  <c r="E348" i="4"/>
  <c r="D348" i="4"/>
  <c r="C348" i="4"/>
  <c r="N347" i="4"/>
  <c r="J347" i="4"/>
  <c r="H347" i="4"/>
  <c r="F347" i="4"/>
  <c r="G347" i="4" s="1"/>
  <c r="O347" i="4" s="1"/>
  <c r="E347" i="4"/>
  <c r="D347" i="4"/>
  <c r="H346" i="4"/>
  <c r="F346" i="4"/>
  <c r="E346" i="4"/>
  <c r="D346" i="4"/>
  <c r="C346" i="4"/>
  <c r="K346" i="4" s="1"/>
  <c r="H345" i="4"/>
  <c r="D345" i="4"/>
  <c r="J345" i="4" s="1"/>
  <c r="K344" i="4"/>
  <c r="H344" i="4"/>
  <c r="F344" i="4"/>
  <c r="D344" i="4"/>
  <c r="E344" i="4" s="1"/>
  <c r="C344" i="4"/>
  <c r="J344" i="4" s="1"/>
  <c r="H343" i="4"/>
  <c r="E343" i="4"/>
  <c r="D343" i="4"/>
  <c r="J343" i="4" s="1"/>
  <c r="H342" i="4"/>
  <c r="E342" i="4"/>
  <c r="D342" i="4"/>
  <c r="C342" i="4"/>
  <c r="J342" i="4" s="1"/>
  <c r="N341" i="4"/>
  <c r="J341" i="4"/>
  <c r="H341" i="4"/>
  <c r="F341" i="4"/>
  <c r="G341" i="4" s="1"/>
  <c r="O341" i="4" s="1"/>
  <c r="E341" i="4"/>
  <c r="D341" i="4"/>
  <c r="J340" i="4"/>
  <c r="H340" i="4"/>
  <c r="E340" i="4"/>
  <c r="D340" i="4"/>
  <c r="K340" i="4" s="1"/>
  <c r="C340" i="4"/>
  <c r="H339" i="4"/>
  <c r="D339" i="4"/>
  <c r="E339" i="4" s="1"/>
  <c r="K338" i="4"/>
  <c r="J338" i="4"/>
  <c r="H338" i="4"/>
  <c r="E338" i="4"/>
  <c r="D338" i="4"/>
  <c r="C338" i="4"/>
  <c r="H337" i="4"/>
  <c r="D337" i="4"/>
  <c r="J336" i="4"/>
  <c r="H336" i="4"/>
  <c r="D336" i="4"/>
  <c r="K336" i="4" s="1"/>
  <c r="C336" i="4"/>
  <c r="J335" i="4"/>
  <c r="H335" i="4"/>
  <c r="D335" i="4"/>
  <c r="E335" i="4" s="1"/>
  <c r="K334" i="4"/>
  <c r="H334" i="4"/>
  <c r="F334" i="4"/>
  <c r="G334" i="4" s="1"/>
  <c r="O334" i="4" s="1"/>
  <c r="E334" i="4"/>
  <c r="D334" i="4"/>
  <c r="C334" i="4"/>
  <c r="J334" i="4" s="1"/>
  <c r="H333" i="4"/>
  <c r="D333" i="4"/>
  <c r="H332" i="4"/>
  <c r="D332" i="4"/>
  <c r="E332" i="4" s="1"/>
  <c r="C332" i="4"/>
  <c r="J331" i="4"/>
  <c r="H331" i="4"/>
  <c r="D331" i="4"/>
  <c r="E331" i="4" s="1"/>
  <c r="F331" i="4" s="1"/>
  <c r="H330" i="4"/>
  <c r="F330" i="4"/>
  <c r="E330" i="4"/>
  <c r="D330" i="4"/>
  <c r="C330" i="4"/>
  <c r="H329" i="4"/>
  <c r="D329" i="4"/>
  <c r="E329" i="4" s="1"/>
  <c r="H328" i="4"/>
  <c r="D328" i="4"/>
  <c r="E328" i="4" s="1"/>
  <c r="C328" i="4"/>
  <c r="K328" i="4" s="1"/>
  <c r="H327" i="4"/>
  <c r="F327" i="4"/>
  <c r="G327" i="4" s="1"/>
  <c r="O327" i="4" s="1"/>
  <c r="E327" i="4"/>
  <c r="D327" i="4"/>
  <c r="J327" i="4" s="1"/>
  <c r="H326" i="4"/>
  <c r="F326" i="4"/>
  <c r="D326" i="4"/>
  <c r="E326" i="4" s="1"/>
  <c r="M326" i="4" s="1"/>
  <c r="C326" i="4"/>
  <c r="H325" i="4"/>
  <c r="D325" i="4"/>
  <c r="J325" i="4" s="1"/>
  <c r="K324" i="4"/>
  <c r="J324" i="4"/>
  <c r="H324" i="4"/>
  <c r="E324" i="4"/>
  <c r="D324" i="4"/>
  <c r="C324" i="4"/>
  <c r="H323" i="4"/>
  <c r="D323" i="4"/>
  <c r="K322" i="4"/>
  <c r="H322" i="4"/>
  <c r="D322" i="4"/>
  <c r="E322" i="4" s="1"/>
  <c r="C322" i="4"/>
  <c r="J322" i="4" s="1"/>
  <c r="H321" i="4"/>
  <c r="D321" i="4"/>
  <c r="E321" i="4" s="1"/>
  <c r="F321" i="4" s="1"/>
  <c r="K320" i="4"/>
  <c r="H320" i="4"/>
  <c r="D320" i="4"/>
  <c r="E320" i="4" s="1"/>
  <c r="F320" i="4" s="1"/>
  <c r="G320" i="4" s="1"/>
  <c r="C320" i="4"/>
  <c r="J320" i="4" s="1"/>
  <c r="H319" i="4"/>
  <c r="E319" i="4"/>
  <c r="D319" i="4"/>
  <c r="J319" i="4" s="1"/>
  <c r="K318" i="4"/>
  <c r="H318" i="4"/>
  <c r="E318" i="4"/>
  <c r="F318" i="4" s="1"/>
  <c r="G318" i="4" s="1"/>
  <c r="O318" i="4" s="1"/>
  <c r="D318" i="4"/>
  <c r="C318" i="4"/>
  <c r="J318" i="4" s="1"/>
  <c r="H317" i="4"/>
  <c r="D317" i="4"/>
  <c r="E317" i="4" s="1"/>
  <c r="F317" i="4" s="1"/>
  <c r="J316" i="4"/>
  <c r="H316" i="4"/>
  <c r="E316" i="4"/>
  <c r="D316" i="4"/>
  <c r="C316" i="4"/>
  <c r="K316" i="4" s="1"/>
  <c r="H315" i="4"/>
  <c r="E315" i="4"/>
  <c r="D315" i="4"/>
  <c r="J315" i="4" s="1"/>
  <c r="K314" i="4"/>
  <c r="J314" i="4"/>
  <c r="H314" i="4"/>
  <c r="D314" i="4"/>
  <c r="E314" i="4" s="1"/>
  <c r="C314" i="4"/>
  <c r="H313" i="4"/>
  <c r="D313" i="4"/>
  <c r="E313" i="4" s="1"/>
  <c r="H312" i="4"/>
  <c r="F312" i="4"/>
  <c r="D312" i="4"/>
  <c r="E312" i="4" s="1"/>
  <c r="M312" i="4" s="1"/>
  <c r="C312" i="4"/>
  <c r="K312" i="4" s="1"/>
  <c r="H311" i="4"/>
  <c r="D311" i="4"/>
  <c r="J311" i="4" s="1"/>
  <c r="M310" i="4"/>
  <c r="K310" i="4"/>
  <c r="J310" i="4"/>
  <c r="H310" i="4"/>
  <c r="D310" i="4"/>
  <c r="E310" i="4" s="1"/>
  <c r="F310" i="4" s="1"/>
  <c r="G310" i="4" s="1"/>
  <c r="O310" i="4" s="1"/>
  <c r="C310" i="4"/>
  <c r="J309" i="4"/>
  <c r="H309" i="4"/>
  <c r="E309" i="4"/>
  <c r="D309" i="4"/>
  <c r="H308" i="4"/>
  <c r="E308" i="4"/>
  <c r="D308" i="4"/>
  <c r="C308" i="4"/>
  <c r="K308" i="4" s="1"/>
  <c r="H307" i="4"/>
  <c r="D307" i="4"/>
  <c r="K306" i="4"/>
  <c r="J306" i="4"/>
  <c r="H306" i="4"/>
  <c r="E306" i="4"/>
  <c r="D306" i="4"/>
  <c r="C306" i="4"/>
  <c r="J305" i="4"/>
  <c r="H305" i="4"/>
  <c r="D305" i="4"/>
  <c r="E305" i="4" s="1"/>
  <c r="F305" i="4" s="1"/>
  <c r="H304" i="4"/>
  <c r="E304" i="4"/>
  <c r="D304" i="4"/>
  <c r="C304" i="4"/>
  <c r="K304" i="4" s="1"/>
  <c r="J303" i="4"/>
  <c r="H303" i="4"/>
  <c r="E303" i="4"/>
  <c r="F303" i="4" s="1"/>
  <c r="G303" i="4" s="1"/>
  <c r="O303" i="4" s="1"/>
  <c r="D303" i="4"/>
  <c r="K302" i="4"/>
  <c r="H302" i="4"/>
  <c r="F302" i="4"/>
  <c r="E302" i="4"/>
  <c r="D302" i="4"/>
  <c r="C302" i="4"/>
  <c r="J302" i="4" s="1"/>
  <c r="H301" i="4"/>
  <c r="D301" i="4"/>
  <c r="J301" i="4" s="1"/>
  <c r="K300" i="4"/>
  <c r="J300" i="4"/>
  <c r="H300" i="4"/>
  <c r="E300" i="4"/>
  <c r="D300" i="4"/>
  <c r="C300" i="4"/>
  <c r="J299" i="4"/>
  <c r="H299" i="4"/>
  <c r="F299" i="4"/>
  <c r="E299" i="4"/>
  <c r="M299" i="4" s="1"/>
  <c r="D299" i="4"/>
  <c r="K298" i="4"/>
  <c r="J298" i="4"/>
  <c r="H298" i="4"/>
  <c r="E298" i="4"/>
  <c r="D298" i="4"/>
  <c r="C298" i="4"/>
  <c r="H297" i="4"/>
  <c r="D297" i="4"/>
  <c r="J297" i="4" s="1"/>
  <c r="N296" i="4"/>
  <c r="M296" i="4"/>
  <c r="K296" i="4"/>
  <c r="H296" i="4"/>
  <c r="G296" i="4"/>
  <c r="O296" i="4" s="1"/>
  <c r="F296" i="4"/>
  <c r="D296" i="4"/>
  <c r="E296" i="4" s="1"/>
  <c r="C296" i="4"/>
  <c r="J296" i="4" s="1"/>
  <c r="H295" i="4"/>
  <c r="E295" i="4"/>
  <c r="D295" i="4"/>
  <c r="J295" i="4" s="1"/>
  <c r="N294" i="4"/>
  <c r="M294" i="4"/>
  <c r="K294" i="4"/>
  <c r="J294" i="4"/>
  <c r="H294" i="4"/>
  <c r="D294" i="4"/>
  <c r="E294" i="4" s="1"/>
  <c r="F294" i="4" s="1"/>
  <c r="G294" i="4" s="1"/>
  <c r="O294" i="4" s="1"/>
  <c r="C294" i="4"/>
  <c r="J293" i="4"/>
  <c r="H293" i="4"/>
  <c r="E293" i="4"/>
  <c r="D293" i="4"/>
  <c r="M292" i="4"/>
  <c r="K292" i="4"/>
  <c r="H292" i="4"/>
  <c r="E292" i="4"/>
  <c r="F292" i="4" s="1"/>
  <c r="D292" i="4"/>
  <c r="C292" i="4"/>
  <c r="J292" i="4" s="1"/>
  <c r="H291" i="4"/>
  <c r="D291" i="4"/>
  <c r="J291" i="4" s="1"/>
  <c r="K290" i="4"/>
  <c r="J290" i="4"/>
  <c r="H290" i="4"/>
  <c r="E290" i="4"/>
  <c r="F290" i="4" s="1"/>
  <c r="G290" i="4" s="1"/>
  <c r="O290" i="4" s="1"/>
  <c r="D290" i="4"/>
  <c r="C290" i="4"/>
  <c r="M289" i="4"/>
  <c r="H289" i="4"/>
  <c r="G289" i="4"/>
  <c r="O289" i="4" s="1"/>
  <c r="D289" i="4"/>
  <c r="E289" i="4" s="1"/>
  <c r="F289" i="4" s="1"/>
  <c r="H288" i="4"/>
  <c r="F288" i="4"/>
  <c r="E288" i="4"/>
  <c r="D288" i="4"/>
  <c r="C288" i="4"/>
  <c r="J288" i="4" s="1"/>
  <c r="H287" i="4"/>
  <c r="D287" i="4"/>
  <c r="J287" i="4" s="1"/>
  <c r="K286" i="4"/>
  <c r="H286" i="4"/>
  <c r="E286" i="4"/>
  <c r="F286" i="4" s="1"/>
  <c r="G286" i="4" s="1"/>
  <c r="O286" i="4" s="1"/>
  <c r="D286" i="4"/>
  <c r="C286" i="4"/>
  <c r="J286" i="4" s="1"/>
  <c r="H285" i="4"/>
  <c r="D285" i="4"/>
  <c r="E285" i="4" s="1"/>
  <c r="H284" i="4"/>
  <c r="D284" i="4"/>
  <c r="E284" i="4" s="1"/>
  <c r="C284" i="4"/>
  <c r="H283" i="4"/>
  <c r="E283" i="4"/>
  <c r="D283" i="4"/>
  <c r="J283" i="4" s="1"/>
  <c r="H282" i="4"/>
  <c r="D282" i="4"/>
  <c r="E282" i="4" s="1"/>
  <c r="C282" i="4"/>
  <c r="J282" i="4" s="1"/>
  <c r="H281" i="4"/>
  <c r="D281" i="4"/>
  <c r="J281" i="4" s="1"/>
  <c r="H280" i="4"/>
  <c r="D280" i="4"/>
  <c r="E280" i="4" s="1"/>
  <c r="F280" i="4" s="1"/>
  <c r="C280" i="4"/>
  <c r="H279" i="4"/>
  <c r="D279" i="4"/>
  <c r="J279" i="4" s="1"/>
  <c r="K278" i="4"/>
  <c r="H278" i="4"/>
  <c r="E278" i="4"/>
  <c r="D278" i="4"/>
  <c r="C278" i="4"/>
  <c r="J278" i="4" s="1"/>
  <c r="H277" i="4"/>
  <c r="D277" i="4"/>
  <c r="J277" i="4" s="1"/>
  <c r="J276" i="4"/>
  <c r="H276" i="4"/>
  <c r="F276" i="4"/>
  <c r="E276" i="4"/>
  <c r="D276" i="4"/>
  <c r="C276" i="4"/>
  <c r="K276" i="4" s="1"/>
  <c r="M275" i="4"/>
  <c r="J275" i="4"/>
  <c r="H275" i="4"/>
  <c r="G275" i="4"/>
  <c r="O275" i="4" s="1"/>
  <c r="E275" i="4"/>
  <c r="F275" i="4" s="1"/>
  <c r="D275" i="4"/>
  <c r="N274" i="4"/>
  <c r="M274" i="4"/>
  <c r="K274" i="4"/>
  <c r="H274" i="4"/>
  <c r="D274" i="4"/>
  <c r="E274" i="4" s="1"/>
  <c r="F274" i="4" s="1"/>
  <c r="G274" i="4" s="1"/>
  <c r="C274" i="4"/>
  <c r="J274" i="4" s="1"/>
  <c r="H273" i="4"/>
  <c r="D273" i="4"/>
  <c r="J273" i="4" s="1"/>
  <c r="K272" i="4"/>
  <c r="H272" i="4"/>
  <c r="D272" i="4"/>
  <c r="E272" i="4" s="1"/>
  <c r="C272" i="4"/>
  <c r="J272" i="4" s="1"/>
  <c r="H271" i="4"/>
  <c r="E271" i="4"/>
  <c r="D271" i="4"/>
  <c r="J271" i="4" s="1"/>
  <c r="K270" i="4"/>
  <c r="J270" i="4"/>
  <c r="H270" i="4"/>
  <c r="E270" i="4"/>
  <c r="F270" i="4" s="1"/>
  <c r="G270" i="4" s="1"/>
  <c r="O270" i="4" s="1"/>
  <c r="D270" i="4"/>
  <c r="C270" i="4"/>
  <c r="H269" i="4"/>
  <c r="D269" i="4"/>
  <c r="J269" i="4" s="1"/>
  <c r="H268" i="4"/>
  <c r="F268" i="4"/>
  <c r="G268" i="4" s="1"/>
  <c r="O268" i="4" s="1"/>
  <c r="E268" i="4"/>
  <c r="D268" i="4"/>
  <c r="C268" i="4"/>
  <c r="J268" i="4" s="1"/>
  <c r="H267" i="4"/>
  <c r="E267" i="4"/>
  <c r="D267" i="4"/>
  <c r="J267" i="4" s="1"/>
  <c r="J266" i="4"/>
  <c r="H266" i="4"/>
  <c r="D266" i="4"/>
  <c r="E266" i="4" s="1"/>
  <c r="F266" i="4" s="1"/>
  <c r="C266" i="4"/>
  <c r="K266" i="4" s="1"/>
  <c r="H265" i="4"/>
  <c r="D265" i="4"/>
  <c r="J265" i="4" s="1"/>
  <c r="H264" i="4"/>
  <c r="D264" i="4"/>
  <c r="E264" i="4" s="1"/>
  <c r="C264" i="4"/>
  <c r="J264" i="4" s="1"/>
  <c r="J263" i="4"/>
  <c r="H263" i="4"/>
  <c r="F263" i="4"/>
  <c r="E263" i="4"/>
  <c r="D263" i="4"/>
  <c r="H262" i="4"/>
  <c r="F262" i="4"/>
  <c r="D262" i="4"/>
  <c r="E262" i="4" s="1"/>
  <c r="M262" i="4" s="1"/>
  <c r="C262" i="4"/>
  <c r="J262" i="4" s="1"/>
  <c r="H261" i="4"/>
  <c r="D261" i="4"/>
  <c r="H260" i="4"/>
  <c r="D260" i="4"/>
  <c r="E260" i="4" s="1"/>
  <c r="C260" i="4"/>
  <c r="J260" i="4" s="1"/>
  <c r="H259" i="4"/>
  <c r="D259" i="4"/>
  <c r="E259" i="4" s="1"/>
  <c r="M258" i="4"/>
  <c r="K258" i="4"/>
  <c r="J258" i="4"/>
  <c r="H258" i="4"/>
  <c r="F258" i="4"/>
  <c r="E258" i="4"/>
  <c r="D258" i="4"/>
  <c r="C258" i="4"/>
  <c r="H257" i="4"/>
  <c r="D257" i="4"/>
  <c r="J256" i="4"/>
  <c r="H256" i="4"/>
  <c r="D256" i="4"/>
  <c r="C256" i="4"/>
  <c r="J255" i="4"/>
  <c r="H255" i="4"/>
  <c r="E255" i="4"/>
  <c r="D255" i="4"/>
  <c r="K254" i="4"/>
  <c r="H254" i="4"/>
  <c r="D254" i="4"/>
  <c r="E254" i="4" s="1"/>
  <c r="C254" i="4"/>
  <c r="J254" i="4" s="1"/>
  <c r="H253" i="4"/>
  <c r="D253" i="4"/>
  <c r="H252" i="4"/>
  <c r="E252" i="4"/>
  <c r="D252" i="4"/>
  <c r="C252" i="4"/>
  <c r="J251" i="4"/>
  <c r="H251" i="4"/>
  <c r="D251" i="4"/>
  <c r="E251" i="4" s="1"/>
  <c r="F251" i="4" s="1"/>
  <c r="G251" i="4" s="1"/>
  <c r="O251" i="4" s="1"/>
  <c r="H250" i="4"/>
  <c r="D250" i="4"/>
  <c r="E250" i="4" s="1"/>
  <c r="C250" i="4"/>
  <c r="K250" i="4" s="1"/>
  <c r="H249" i="4"/>
  <c r="D249" i="4"/>
  <c r="H248" i="4"/>
  <c r="D248" i="4"/>
  <c r="E248" i="4" s="1"/>
  <c r="C248" i="4"/>
  <c r="K248" i="4" s="1"/>
  <c r="H247" i="4"/>
  <c r="E247" i="4"/>
  <c r="F247" i="4" s="1"/>
  <c r="G247" i="4" s="1"/>
  <c r="O247" i="4" s="1"/>
  <c r="D247" i="4"/>
  <c r="J247" i="4" s="1"/>
  <c r="H246" i="4"/>
  <c r="D246" i="4"/>
  <c r="E246" i="4" s="1"/>
  <c r="C246" i="4"/>
  <c r="J246" i="4" s="1"/>
  <c r="H245" i="4"/>
  <c r="D245" i="4"/>
  <c r="J245" i="4" s="1"/>
  <c r="H244" i="4"/>
  <c r="D244" i="4"/>
  <c r="E244" i="4" s="1"/>
  <c r="C244" i="4"/>
  <c r="K244" i="4" s="1"/>
  <c r="H243" i="4"/>
  <c r="F243" i="4"/>
  <c r="D243" i="4"/>
  <c r="E243" i="4" s="1"/>
  <c r="M243" i="4" s="1"/>
  <c r="H242" i="4"/>
  <c r="D242" i="4"/>
  <c r="E242" i="4" s="1"/>
  <c r="C242" i="4"/>
  <c r="K242" i="4" s="1"/>
  <c r="H241" i="4"/>
  <c r="F241" i="4"/>
  <c r="E241" i="4"/>
  <c r="M241" i="4" s="1"/>
  <c r="D241" i="4"/>
  <c r="J241" i="4" s="1"/>
  <c r="O240" i="4"/>
  <c r="N240" i="4"/>
  <c r="K240" i="4"/>
  <c r="J240" i="4"/>
  <c r="H240" i="4"/>
  <c r="G240" i="4"/>
  <c r="D240" i="4"/>
  <c r="E240" i="4" s="1"/>
  <c r="F240" i="4" s="1"/>
  <c r="M240" i="4" s="1"/>
  <c r="C240" i="4"/>
  <c r="J239" i="4"/>
  <c r="H239" i="4"/>
  <c r="D239" i="4"/>
  <c r="E239" i="4" s="1"/>
  <c r="H238" i="4"/>
  <c r="E238" i="4"/>
  <c r="D238" i="4"/>
  <c r="C238" i="4"/>
  <c r="K238" i="4" s="1"/>
  <c r="H237" i="4"/>
  <c r="F237" i="4"/>
  <c r="G237" i="4" s="1"/>
  <c r="O237" i="4" s="1"/>
  <c r="E237" i="4"/>
  <c r="M237" i="4" s="1"/>
  <c r="D237" i="4"/>
  <c r="J237" i="4" s="1"/>
  <c r="K236" i="4"/>
  <c r="H236" i="4"/>
  <c r="F236" i="4"/>
  <c r="G236" i="4" s="1"/>
  <c r="E236" i="4"/>
  <c r="D236" i="4"/>
  <c r="C236" i="4"/>
  <c r="J236" i="4" s="1"/>
  <c r="H235" i="4"/>
  <c r="D235" i="4"/>
  <c r="J235" i="4" s="1"/>
  <c r="H234" i="4"/>
  <c r="D234" i="4"/>
  <c r="E234" i="4" s="1"/>
  <c r="F234" i="4" s="1"/>
  <c r="C234" i="4"/>
  <c r="K234" i="4" s="1"/>
  <c r="H233" i="4"/>
  <c r="E233" i="4"/>
  <c r="D233" i="4"/>
  <c r="J233" i="4" s="1"/>
  <c r="M232" i="4"/>
  <c r="K232" i="4"/>
  <c r="J232" i="4"/>
  <c r="H232" i="4"/>
  <c r="F232" i="4"/>
  <c r="E232" i="4"/>
  <c r="D232" i="4"/>
  <c r="C232" i="4"/>
  <c r="H231" i="4"/>
  <c r="D231" i="4"/>
  <c r="J231" i="4" s="1"/>
  <c r="H230" i="4"/>
  <c r="D230" i="4"/>
  <c r="E230" i="4" s="1"/>
  <c r="C230" i="4"/>
  <c r="J230" i="4" s="1"/>
  <c r="H229" i="4"/>
  <c r="D229" i="4"/>
  <c r="J229" i="4" s="1"/>
  <c r="J228" i="4"/>
  <c r="H228" i="4"/>
  <c r="D228" i="4"/>
  <c r="E228" i="4" s="1"/>
  <c r="C228" i="4"/>
  <c r="K228" i="4" s="1"/>
  <c r="H227" i="4"/>
  <c r="D227" i="4"/>
  <c r="H226" i="4"/>
  <c r="D226" i="4"/>
  <c r="E226" i="4" s="1"/>
  <c r="C226" i="4"/>
  <c r="K226" i="4" s="1"/>
  <c r="J225" i="4"/>
  <c r="H225" i="4"/>
  <c r="D225" i="4"/>
  <c r="E225" i="4" s="1"/>
  <c r="F225" i="4" s="1"/>
  <c r="G225" i="4" s="1"/>
  <c r="O225" i="4" s="1"/>
  <c r="J224" i="4"/>
  <c r="H224" i="4"/>
  <c r="D224" i="4"/>
  <c r="E224" i="4" s="1"/>
  <c r="C224" i="4"/>
  <c r="H223" i="4"/>
  <c r="D223" i="4"/>
  <c r="J223" i="4" s="1"/>
  <c r="K222" i="4"/>
  <c r="J222" i="4"/>
  <c r="H222" i="4"/>
  <c r="D222" i="4"/>
  <c r="E222" i="4" s="1"/>
  <c r="C222" i="4"/>
  <c r="H221" i="4"/>
  <c r="D221" i="4"/>
  <c r="J221" i="4" s="1"/>
  <c r="H220" i="4"/>
  <c r="D220" i="4"/>
  <c r="E220" i="4" s="1"/>
  <c r="C220" i="4"/>
  <c r="H219" i="4"/>
  <c r="D219" i="4"/>
  <c r="J219" i="4" s="1"/>
  <c r="M218" i="4"/>
  <c r="J218" i="4"/>
  <c r="H218" i="4"/>
  <c r="F218" i="4"/>
  <c r="G218" i="4" s="1"/>
  <c r="O218" i="4" s="1"/>
  <c r="D218" i="4"/>
  <c r="E218" i="4" s="1"/>
  <c r="C218" i="4"/>
  <c r="H217" i="4"/>
  <c r="D217" i="4"/>
  <c r="J217" i="4" s="1"/>
  <c r="K216" i="4"/>
  <c r="J216" i="4"/>
  <c r="H216" i="4"/>
  <c r="D216" i="4"/>
  <c r="E216" i="4" s="1"/>
  <c r="C216" i="4"/>
  <c r="J215" i="4"/>
  <c r="H215" i="4"/>
  <c r="D215" i="4"/>
  <c r="E215" i="4" s="1"/>
  <c r="F215" i="4" s="1"/>
  <c r="K214" i="4"/>
  <c r="H214" i="4"/>
  <c r="E214" i="4"/>
  <c r="F214" i="4" s="1"/>
  <c r="D214" i="4"/>
  <c r="C214" i="4"/>
  <c r="J214" i="4" s="1"/>
  <c r="H213" i="4"/>
  <c r="F213" i="4"/>
  <c r="E213" i="4"/>
  <c r="D213" i="4"/>
  <c r="J213" i="4" s="1"/>
  <c r="H212" i="4"/>
  <c r="D212" i="4"/>
  <c r="E212" i="4" s="1"/>
  <c r="C212" i="4"/>
  <c r="K212" i="4" s="1"/>
  <c r="J211" i="4"/>
  <c r="H211" i="4"/>
  <c r="D211" i="4"/>
  <c r="E211" i="4" s="1"/>
  <c r="F211" i="4" s="1"/>
  <c r="H210" i="4"/>
  <c r="D210" i="4"/>
  <c r="E210" i="4" s="1"/>
  <c r="C210" i="4"/>
  <c r="H209" i="4"/>
  <c r="D209" i="4"/>
  <c r="J209" i="4" s="1"/>
  <c r="K208" i="4"/>
  <c r="J208" i="4"/>
  <c r="H208" i="4"/>
  <c r="G208" i="4"/>
  <c r="O208" i="4" s="1"/>
  <c r="F208" i="4"/>
  <c r="N208" i="4" s="1"/>
  <c r="D208" i="4"/>
  <c r="E208" i="4" s="1"/>
  <c r="C208" i="4"/>
  <c r="H207" i="4"/>
  <c r="D207" i="4"/>
  <c r="J207" i="4" s="1"/>
  <c r="K206" i="4"/>
  <c r="J206" i="4"/>
  <c r="H206" i="4"/>
  <c r="D206" i="4"/>
  <c r="E206" i="4" s="1"/>
  <c r="C206" i="4"/>
  <c r="H205" i="4"/>
  <c r="D205" i="4"/>
  <c r="J205" i="4" s="1"/>
  <c r="K204" i="4"/>
  <c r="J204" i="4"/>
  <c r="H204" i="4"/>
  <c r="E204" i="4"/>
  <c r="D204" i="4"/>
  <c r="C204" i="4"/>
  <c r="H203" i="4"/>
  <c r="D203" i="4"/>
  <c r="J203" i="4" s="1"/>
  <c r="J202" i="4"/>
  <c r="H202" i="4"/>
  <c r="F202" i="4"/>
  <c r="D202" i="4"/>
  <c r="E202" i="4" s="1"/>
  <c r="M202" i="4" s="1"/>
  <c r="C202" i="4"/>
  <c r="H201" i="4"/>
  <c r="F201" i="4"/>
  <c r="E201" i="4"/>
  <c r="M201" i="4" s="1"/>
  <c r="D201" i="4"/>
  <c r="J201" i="4" s="1"/>
  <c r="K200" i="4"/>
  <c r="H200" i="4"/>
  <c r="D200" i="4"/>
  <c r="E200" i="4" s="1"/>
  <c r="C200" i="4"/>
  <c r="J200" i="4" s="1"/>
  <c r="H199" i="4"/>
  <c r="D199" i="4"/>
  <c r="J199" i="4" s="1"/>
  <c r="K198" i="4"/>
  <c r="H198" i="4"/>
  <c r="D198" i="4"/>
  <c r="E198" i="4" s="1"/>
  <c r="C198" i="4"/>
  <c r="J198" i="4" s="1"/>
  <c r="O197" i="4"/>
  <c r="N197" i="4"/>
  <c r="J197" i="4"/>
  <c r="H197" i="4"/>
  <c r="F197" i="4"/>
  <c r="G197" i="4" s="1"/>
  <c r="E197" i="4"/>
  <c r="M197" i="4" s="1"/>
  <c r="D197" i="4"/>
  <c r="H196" i="4"/>
  <c r="E196" i="4"/>
  <c r="D196" i="4"/>
  <c r="C196" i="4"/>
  <c r="H195" i="4"/>
  <c r="D195" i="4"/>
  <c r="E195" i="4" s="1"/>
  <c r="K194" i="4"/>
  <c r="J194" i="4"/>
  <c r="H194" i="4"/>
  <c r="E194" i="4"/>
  <c r="F194" i="4" s="1"/>
  <c r="D194" i="4"/>
  <c r="C194" i="4"/>
  <c r="H193" i="4"/>
  <c r="D193" i="4"/>
  <c r="J193" i="4" s="1"/>
  <c r="K192" i="4"/>
  <c r="J192" i="4"/>
  <c r="H192" i="4"/>
  <c r="D192" i="4"/>
  <c r="E192" i="4" s="1"/>
  <c r="C192" i="4"/>
  <c r="J191" i="4"/>
  <c r="H191" i="4"/>
  <c r="E191" i="4"/>
  <c r="D191" i="4"/>
  <c r="K190" i="4"/>
  <c r="H190" i="4"/>
  <c r="D190" i="4"/>
  <c r="E190" i="4" s="1"/>
  <c r="C190" i="4"/>
  <c r="J190" i="4" s="1"/>
  <c r="H189" i="4"/>
  <c r="F189" i="4"/>
  <c r="E189" i="4"/>
  <c r="M189" i="4" s="1"/>
  <c r="D189" i="4"/>
  <c r="J189" i="4" s="1"/>
  <c r="K188" i="4"/>
  <c r="J188" i="4"/>
  <c r="H188" i="4"/>
  <c r="D188" i="4"/>
  <c r="E188" i="4" s="1"/>
  <c r="C188" i="4"/>
  <c r="H187" i="4"/>
  <c r="D187" i="4"/>
  <c r="J187" i="4" s="1"/>
  <c r="H186" i="4"/>
  <c r="D186" i="4"/>
  <c r="E186" i="4" s="1"/>
  <c r="C186" i="4"/>
  <c r="H185" i="4"/>
  <c r="E185" i="4"/>
  <c r="D185" i="4"/>
  <c r="J185" i="4" s="1"/>
  <c r="M184" i="4"/>
  <c r="K184" i="4"/>
  <c r="J184" i="4"/>
  <c r="H184" i="4"/>
  <c r="D184" i="4"/>
  <c r="E184" i="4" s="1"/>
  <c r="F184" i="4" s="1"/>
  <c r="G184" i="4" s="1"/>
  <c r="O184" i="4" s="1"/>
  <c r="C184" i="4"/>
  <c r="H183" i="4"/>
  <c r="D183" i="4"/>
  <c r="K182" i="4"/>
  <c r="H182" i="4"/>
  <c r="E182" i="4"/>
  <c r="D182" i="4"/>
  <c r="C182" i="4"/>
  <c r="J182" i="4" s="1"/>
  <c r="J181" i="4"/>
  <c r="H181" i="4"/>
  <c r="F181" i="4"/>
  <c r="D181" i="4"/>
  <c r="E181" i="4" s="1"/>
  <c r="M181" i="4" s="1"/>
  <c r="M180" i="4"/>
  <c r="H180" i="4"/>
  <c r="D180" i="4"/>
  <c r="E180" i="4" s="1"/>
  <c r="F180" i="4" s="1"/>
  <c r="C180" i="4"/>
  <c r="K180" i="4" s="1"/>
  <c r="J179" i="4"/>
  <c r="H179" i="4"/>
  <c r="D179" i="4"/>
  <c r="E179" i="4" s="1"/>
  <c r="K178" i="4"/>
  <c r="J178" i="4"/>
  <c r="H178" i="4"/>
  <c r="D178" i="4"/>
  <c r="E178" i="4" s="1"/>
  <c r="C178" i="4"/>
  <c r="J177" i="4"/>
  <c r="H177" i="4"/>
  <c r="E177" i="4"/>
  <c r="D177" i="4"/>
  <c r="J176" i="4"/>
  <c r="H176" i="4"/>
  <c r="E176" i="4"/>
  <c r="D176" i="4"/>
  <c r="K176" i="4" s="1"/>
  <c r="C176" i="4"/>
  <c r="H175" i="4"/>
  <c r="D175" i="4"/>
  <c r="J175" i="4" s="1"/>
  <c r="O174" i="4"/>
  <c r="N174" i="4"/>
  <c r="M174" i="4"/>
  <c r="K174" i="4"/>
  <c r="J174" i="4"/>
  <c r="H174" i="4"/>
  <c r="F174" i="4"/>
  <c r="G174" i="4" s="1"/>
  <c r="E174" i="4"/>
  <c r="D174" i="4"/>
  <c r="C174" i="4"/>
  <c r="H173" i="4"/>
  <c r="D173" i="4"/>
  <c r="J173" i="4" s="1"/>
  <c r="H172" i="4"/>
  <c r="D172" i="4"/>
  <c r="E172" i="4" s="1"/>
  <c r="C172" i="4"/>
  <c r="K172" i="4" s="1"/>
  <c r="J171" i="4"/>
  <c r="H171" i="4"/>
  <c r="D171" i="4"/>
  <c r="E171" i="4" s="1"/>
  <c r="F171" i="4" s="1"/>
  <c r="G171" i="4" s="1"/>
  <c r="O171" i="4" s="1"/>
  <c r="H170" i="4"/>
  <c r="D170" i="4"/>
  <c r="E170" i="4" s="1"/>
  <c r="C170" i="4"/>
  <c r="H169" i="4"/>
  <c r="D169" i="4"/>
  <c r="J169" i="4" s="1"/>
  <c r="K168" i="4"/>
  <c r="J168" i="4"/>
  <c r="H168" i="4"/>
  <c r="E168" i="4"/>
  <c r="D168" i="4"/>
  <c r="C168" i="4"/>
  <c r="H167" i="4"/>
  <c r="D167" i="4"/>
  <c r="J167" i="4" s="1"/>
  <c r="H166" i="4"/>
  <c r="E166" i="4"/>
  <c r="D166" i="4"/>
  <c r="C166" i="4"/>
  <c r="K166" i="4" s="1"/>
  <c r="J165" i="4"/>
  <c r="H165" i="4"/>
  <c r="D165" i="4"/>
  <c r="E165" i="4" s="1"/>
  <c r="K164" i="4"/>
  <c r="H164" i="4"/>
  <c r="D164" i="4"/>
  <c r="E164" i="4" s="1"/>
  <c r="C164" i="4"/>
  <c r="J164" i="4" s="1"/>
  <c r="H163" i="4"/>
  <c r="D163" i="4"/>
  <c r="H162" i="4"/>
  <c r="D162" i="4"/>
  <c r="E162" i="4" s="1"/>
  <c r="C162" i="4"/>
  <c r="K162" i="4" s="1"/>
  <c r="J161" i="4"/>
  <c r="H161" i="4"/>
  <c r="D161" i="4"/>
  <c r="E161" i="4" s="1"/>
  <c r="F161" i="4" s="1"/>
  <c r="G161" i="4" s="1"/>
  <c r="O161" i="4" s="1"/>
  <c r="J160" i="4"/>
  <c r="H160" i="4"/>
  <c r="D160" i="4"/>
  <c r="K160" i="4" s="1"/>
  <c r="C160" i="4"/>
  <c r="H159" i="4"/>
  <c r="D159" i="4"/>
  <c r="J159" i="4" s="1"/>
  <c r="K158" i="4"/>
  <c r="J158" i="4"/>
  <c r="H158" i="4"/>
  <c r="E158" i="4"/>
  <c r="F158" i="4" s="1"/>
  <c r="D158" i="4"/>
  <c r="C158" i="4"/>
  <c r="H157" i="4"/>
  <c r="D157" i="4"/>
  <c r="J157" i="4" s="1"/>
  <c r="K156" i="4"/>
  <c r="J156" i="4"/>
  <c r="H156" i="4"/>
  <c r="D156" i="4"/>
  <c r="E156" i="4" s="1"/>
  <c r="C156" i="4"/>
  <c r="H155" i="4"/>
  <c r="D155" i="4"/>
  <c r="J155" i="4" s="1"/>
  <c r="J154" i="4"/>
  <c r="H154" i="4"/>
  <c r="D154" i="4"/>
  <c r="E154" i="4" s="1"/>
  <c r="C154" i="4"/>
  <c r="K154" i="4" s="1"/>
  <c r="H153" i="4"/>
  <c r="D153" i="4"/>
  <c r="J153" i="4" s="1"/>
  <c r="J152" i="4"/>
  <c r="H152" i="4"/>
  <c r="E152" i="4"/>
  <c r="D152" i="4"/>
  <c r="K152" i="4" s="1"/>
  <c r="C152" i="4"/>
  <c r="J151" i="4"/>
  <c r="H151" i="4"/>
  <c r="F151" i="4"/>
  <c r="G151" i="4" s="1"/>
  <c r="O151" i="4" s="1"/>
  <c r="E151" i="4"/>
  <c r="D151" i="4"/>
  <c r="H150" i="4"/>
  <c r="D150" i="4"/>
  <c r="E150" i="4" s="1"/>
  <c r="C150" i="4"/>
  <c r="J149" i="4"/>
  <c r="H149" i="4"/>
  <c r="D149" i="4"/>
  <c r="E149" i="4" s="1"/>
  <c r="O148" i="4"/>
  <c r="H148" i="4"/>
  <c r="D148" i="4"/>
  <c r="E148" i="4" s="1"/>
  <c r="F148" i="4" s="1"/>
  <c r="G148" i="4" s="1"/>
  <c r="C148" i="4"/>
  <c r="K148" i="4" s="1"/>
  <c r="H147" i="4"/>
  <c r="D147" i="4"/>
  <c r="E147" i="4" s="1"/>
  <c r="H146" i="4"/>
  <c r="D146" i="4"/>
  <c r="E146" i="4" s="1"/>
  <c r="C146" i="4"/>
  <c r="K146" i="4" s="1"/>
  <c r="J145" i="4"/>
  <c r="H145" i="4"/>
  <c r="E145" i="4"/>
  <c r="D145" i="4"/>
  <c r="K144" i="4"/>
  <c r="J144" i="4"/>
  <c r="H144" i="4"/>
  <c r="D144" i="4"/>
  <c r="E144" i="4" s="1"/>
  <c r="C144" i="4"/>
  <c r="J143" i="4"/>
  <c r="H143" i="4"/>
  <c r="D143" i="4"/>
  <c r="E143" i="4" s="1"/>
  <c r="H142" i="4"/>
  <c r="D142" i="4"/>
  <c r="E142" i="4" s="1"/>
  <c r="C142" i="4"/>
  <c r="K142" i="4" s="1"/>
  <c r="J141" i="4"/>
  <c r="H141" i="4"/>
  <c r="E141" i="4"/>
  <c r="D141" i="4"/>
  <c r="H140" i="4"/>
  <c r="D140" i="4"/>
  <c r="E140" i="4" s="1"/>
  <c r="C140" i="4"/>
  <c r="J139" i="4"/>
  <c r="H139" i="4"/>
  <c r="F139" i="4"/>
  <c r="E139" i="4"/>
  <c r="M139" i="4" s="1"/>
  <c r="D139" i="4"/>
  <c r="O138" i="4"/>
  <c r="K138" i="4"/>
  <c r="J138" i="4"/>
  <c r="H138" i="4"/>
  <c r="E138" i="4"/>
  <c r="F138" i="4" s="1"/>
  <c r="G138" i="4" s="1"/>
  <c r="D138" i="4"/>
  <c r="C138" i="4"/>
  <c r="H137" i="4"/>
  <c r="E137" i="4"/>
  <c r="D137" i="4"/>
  <c r="J137" i="4" s="1"/>
  <c r="H136" i="4"/>
  <c r="E136" i="4"/>
  <c r="D136" i="4"/>
  <c r="C136" i="4"/>
  <c r="K136" i="4" s="1"/>
  <c r="M135" i="4"/>
  <c r="J135" i="4"/>
  <c r="H135" i="4"/>
  <c r="G135" i="4"/>
  <c r="O135" i="4" s="1"/>
  <c r="F135" i="4"/>
  <c r="E135" i="4"/>
  <c r="D135" i="4"/>
  <c r="H134" i="4"/>
  <c r="E134" i="4"/>
  <c r="D134" i="4"/>
  <c r="C134" i="4"/>
  <c r="H133" i="4"/>
  <c r="D133" i="4"/>
  <c r="J133" i="4" s="1"/>
  <c r="J132" i="4"/>
  <c r="H132" i="4"/>
  <c r="D132" i="4"/>
  <c r="K132" i="4" s="1"/>
  <c r="C132" i="4"/>
  <c r="M131" i="4"/>
  <c r="J131" i="4"/>
  <c r="H131" i="4"/>
  <c r="F131" i="4"/>
  <c r="D131" i="4"/>
  <c r="E131" i="4" s="1"/>
  <c r="H130" i="4"/>
  <c r="E130" i="4"/>
  <c r="F130" i="4" s="1"/>
  <c r="D130" i="4"/>
  <c r="C130" i="4"/>
  <c r="K130" i="4" s="1"/>
  <c r="H129" i="4"/>
  <c r="D129" i="4"/>
  <c r="J129" i="4" s="1"/>
  <c r="K128" i="4"/>
  <c r="J128" i="4"/>
  <c r="H128" i="4"/>
  <c r="E128" i="4"/>
  <c r="D128" i="4"/>
  <c r="C128" i="4"/>
  <c r="J127" i="4"/>
  <c r="H127" i="4"/>
  <c r="D127" i="4"/>
  <c r="E127" i="4" s="1"/>
  <c r="H126" i="4"/>
  <c r="E126" i="4"/>
  <c r="D126" i="4"/>
  <c r="C126" i="4"/>
  <c r="K126" i="4" s="1"/>
  <c r="N125" i="4"/>
  <c r="J125" i="4"/>
  <c r="H125" i="4"/>
  <c r="D125" i="4"/>
  <c r="E125" i="4" s="1"/>
  <c r="F125" i="4" s="1"/>
  <c r="G125" i="4" s="1"/>
  <c r="O125" i="4" s="1"/>
  <c r="H124" i="4"/>
  <c r="D124" i="4"/>
  <c r="E124" i="4" s="1"/>
  <c r="C124" i="4"/>
  <c r="J123" i="4"/>
  <c r="H123" i="4"/>
  <c r="D123" i="4"/>
  <c r="E123" i="4" s="1"/>
  <c r="K122" i="4"/>
  <c r="J122" i="4"/>
  <c r="H122" i="4"/>
  <c r="F122" i="4"/>
  <c r="E122" i="4"/>
  <c r="M122" i="4" s="1"/>
  <c r="D122" i="4"/>
  <c r="C122" i="4"/>
  <c r="O121" i="4"/>
  <c r="H121" i="4"/>
  <c r="F121" i="4"/>
  <c r="G121" i="4" s="1"/>
  <c r="E121" i="4"/>
  <c r="D121" i="4"/>
  <c r="J121" i="4" s="1"/>
  <c r="J120" i="4"/>
  <c r="H120" i="4"/>
  <c r="E120" i="4"/>
  <c r="D120" i="4"/>
  <c r="K120" i="4" s="1"/>
  <c r="C120" i="4"/>
  <c r="J119" i="4"/>
  <c r="H119" i="4"/>
  <c r="D119" i="4"/>
  <c r="E119" i="4" s="1"/>
  <c r="H118" i="4"/>
  <c r="D118" i="4"/>
  <c r="E118" i="4" s="1"/>
  <c r="C118" i="4"/>
  <c r="K118" i="4" s="1"/>
  <c r="J117" i="4"/>
  <c r="H117" i="4"/>
  <c r="F117" i="4"/>
  <c r="E117" i="4"/>
  <c r="M117" i="4" s="1"/>
  <c r="D117" i="4"/>
  <c r="K116" i="4"/>
  <c r="J116" i="4"/>
  <c r="H116" i="4"/>
  <c r="E116" i="4"/>
  <c r="F116" i="4" s="1"/>
  <c r="D116" i="4"/>
  <c r="C116" i="4"/>
  <c r="J115" i="4"/>
  <c r="H115" i="4"/>
  <c r="E115" i="4"/>
  <c r="D115" i="4"/>
  <c r="H114" i="4"/>
  <c r="D114" i="4"/>
  <c r="E114" i="4" s="1"/>
  <c r="C114" i="4"/>
  <c r="K114" i="4" s="1"/>
  <c r="H113" i="4"/>
  <c r="F113" i="4"/>
  <c r="G113" i="4" s="1"/>
  <c r="E113" i="4"/>
  <c r="M113" i="4" s="1"/>
  <c r="D113" i="4"/>
  <c r="J113" i="4" s="1"/>
  <c r="K112" i="4"/>
  <c r="J112" i="4"/>
  <c r="H112" i="4"/>
  <c r="E112" i="4"/>
  <c r="D112" i="4"/>
  <c r="C112" i="4"/>
  <c r="H111" i="4"/>
  <c r="D111" i="4"/>
  <c r="J111" i="4" s="1"/>
  <c r="J110" i="4"/>
  <c r="H110" i="4"/>
  <c r="F110" i="4"/>
  <c r="E110" i="4"/>
  <c r="M110" i="4" s="1"/>
  <c r="D110" i="4"/>
  <c r="C110" i="4"/>
  <c r="K110" i="4" s="1"/>
  <c r="J109" i="4"/>
  <c r="H109" i="4"/>
  <c r="D109" i="4"/>
  <c r="E109" i="4" s="1"/>
  <c r="H108" i="4"/>
  <c r="D108" i="4"/>
  <c r="E108" i="4" s="1"/>
  <c r="C108" i="4"/>
  <c r="H107" i="4"/>
  <c r="E107" i="4"/>
  <c r="D107" i="4"/>
  <c r="J107" i="4" s="1"/>
  <c r="J106" i="4"/>
  <c r="H106" i="4"/>
  <c r="E106" i="4"/>
  <c r="D106" i="4"/>
  <c r="C106" i="4"/>
  <c r="K106" i="4" s="1"/>
  <c r="H105" i="4"/>
  <c r="E105" i="4"/>
  <c r="D105" i="4"/>
  <c r="J105" i="4" s="1"/>
  <c r="H104" i="4"/>
  <c r="D104" i="4"/>
  <c r="E104" i="4" s="1"/>
  <c r="C104" i="4"/>
  <c r="K104" i="4" s="1"/>
  <c r="H103" i="4"/>
  <c r="D103" i="4"/>
  <c r="J103" i="4" s="1"/>
  <c r="H102" i="4"/>
  <c r="D102" i="4"/>
  <c r="E102" i="4" s="1"/>
  <c r="F102" i="4" s="1"/>
  <c r="C102" i="4"/>
  <c r="K102" i="4" s="1"/>
  <c r="J101" i="4"/>
  <c r="H101" i="4"/>
  <c r="E101" i="4"/>
  <c r="D101" i="4"/>
  <c r="H100" i="4"/>
  <c r="D100" i="4"/>
  <c r="E100" i="4" s="1"/>
  <c r="C100" i="4"/>
  <c r="K100" i="4" s="1"/>
  <c r="J99" i="4"/>
  <c r="H99" i="4"/>
  <c r="E99" i="4"/>
  <c r="D99" i="4"/>
  <c r="K98" i="4"/>
  <c r="J98" i="4"/>
  <c r="H98" i="4"/>
  <c r="D98" i="4"/>
  <c r="E98" i="4" s="1"/>
  <c r="C98" i="4"/>
  <c r="H97" i="4"/>
  <c r="D97" i="4"/>
  <c r="J97" i="4" s="1"/>
  <c r="K96" i="4"/>
  <c r="J96" i="4"/>
  <c r="H96" i="4"/>
  <c r="F96" i="4"/>
  <c r="E96" i="4"/>
  <c r="M96" i="4" s="1"/>
  <c r="D96" i="4"/>
  <c r="C96" i="4"/>
  <c r="H95" i="4"/>
  <c r="F95" i="4"/>
  <c r="E95" i="4"/>
  <c r="M95" i="4" s="1"/>
  <c r="D95" i="4"/>
  <c r="J95" i="4" s="1"/>
  <c r="K94" i="4"/>
  <c r="H94" i="4"/>
  <c r="D94" i="4"/>
  <c r="E94" i="4" s="1"/>
  <c r="C94" i="4"/>
  <c r="J94" i="4" s="1"/>
  <c r="H93" i="4"/>
  <c r="D93" i="4"/>
  <c r="J93" i="4" s="1"/>
  <c r="H92" i="4"/>
  <c r="E92" i="4"/>
  <c r="F92" i="4" s="1"/>
  <c r="D92" i="4"/>
  <c r="C92" i="4"/>
  <c r="J91" i="4"/>
  <c r="H91" i="4"/>
  <c r="D91" i="4"/>
  <c r="E91" i="4" s="1"/>
  <c r="H90" i="4"/>
  <c r="E90" i="4"/>
  <c r="F90" i="4" s="1"/>
  <c r="D90" i="4"/>
  <c r="C90" i="4"/>
  <c r="K90" i="4" s="1"/>
  <c r="H89" i="4"/>
  <c r="D89" i="4"/>
  <c r="J89" i="4" s="1"/>
  <c r="H88" i="4"/>
  <c r="F88" i="4"/>
  <c r="M88" i="4" s="1"/>
  <c r="E88" i="4"/>
  <c r="D88" i="4"/>
  <c r="C88" i="4"/>
  <c r="K88" i="4" s="1"/>
  <c r="H87" i="4"/>
  <c r="D87" i="4"/>
  <c r="J87" i="4" s="1"/>
  <c r="H86" i="4"/>
  <c r="D86" i="4"/>
  <c r="E86" i="4" s="1"/>
  <c r="C86" i="4"/>
  <c r="K86" i="4" s="1"/>
  <c r="J85" i="4"/>
  <c r="H85" i="4"/>
  <c r="F85" i="4"/>
  <c r="E85" i="4"/>
  <c r="M85" i="4" s="1"/>
  <c r="D85" i="4"/>
  <c r="K84" i="4"/>
  <c r="J84" i="4"/>
  <c r="H84" i="4"/>
  <c r="E84" i="4"/>
  <c r="F84" i="4" s="1"/>
  <c r="D84" i="4"/>
  <c r="C84" i="4"/>
  <c r="J83" i="4"/>
  <c r="H83" i="4"/>
  <c r="E83" i="4"/>
  <c r="D83" i="4"/>
  <c r="H82" i="4"/>
  <c r="E82" i="4"/>
  <c r="D82" i="4"/>
  <c r="C82" i="4"/>
  <c r="K82" i="4" s="1"/>
  <c r="H81" i="4"/>
  <c r="D81" i="4"/>
  <c r="J81" i="4" s="1"/>
  <c r="K80" i="4"/>
  <c r="J80" i="4"/>
  <c r="H80" i="4"/>
  <c r="E80" i="4"/>
  <c r="F80" i="4" s="1"/>
  <c r="D80" i="4"/>
  <c r="C80" i="4"/>
  <c r="H79" i="4"/>
  <c r="E79" i="4"/>
  <c r="F79" i="4" s="1"/>
  <c r="D79" i="4"/>
  <c r="J79" i="4" s="1"/>
  <c r="J78" i="4"/>
  <c r="H78" i="4"/>
  <c r="D78" i="4"/>
  <c r="E78" i="4" s="1"/>
  <c r="C78" i="4"/>
  <c r="K78" i="4" s="1"/>
  <c r="H77" i="4"/>
  <c r="D77" i="4"/>
  <c r="J77" i="4" s="1"/>
  <c r="H76" i="4"/>
  <c r="D76" i="4"/>
  <c r="E76" i="4" s="1"/>
  <c r="C76" i="4"/>
  <c r="K76" i="4" s="1"/>
  <c r="H75" i="4"/>
  <c r="F75" i="4"/>
  <c r="E75" i="4"/>
  <c r="M75" i="4" s="1"/>
  <c r="D75" i="4"/>
  <c r="J75" i="4" s="1"/>
  <c r="K74" i="4"/>
  <c r="J74" i="4"/>
  <c r="H74" i="4"/>
  <c r="E74" i="4"/>
  <c r="D74" i="4"/>
  <c r="C74" i="4"/>
  <c r="H73" i="4"/>
  <c r="D73" i="4"/>
  <c r="J73" i="4" s="1"/>
  <c r="H72" i="4"/>
  <c r="E72" i="4"/>
  <c r="F72" i="4" s="1"/>
  <c r="D72" i="4"/>
  <c r="C72" i="4"/>
  <c r="K72" i="4" s="1"/>
  <c r="H71" i="4"/>
  <c r="D71" i="4"/>
  <c r="J71" i="4" s="1"/>
  <c r="M70" i="4"/>
  <c r="K70" i="4"/>
  <c r="J70" i="4"/>
  <c r="H70" i="4"/>
  <c r="E70" i="4"/>
  <c r="F70" i="4" s="1"/>
  <c r="D70" i="4"/>
  <c r="C70" i="4"/>
  <c r="H69" i="4"/>
  <c r="D69" i="4"/>
  <c r="J69" i="4" s="1"/>
  <c r="H68" i="4"/>
  <c r="D68" i="4"/>
  <c r="E68" i="4" s="1"/>
  <c r="C68" i="4"/>
  <c r="K68" i="4" s="1"/>
  <c r="J67" i="4"/>
  <c r="H67" i="4"/>
  <c r="E67" i="4"/>
  <c r="D67" i="4"/>
  <c r="H66" i="4"/>
  <c r="E66" i="4"/>
  <c r="F66" i="4" s="1"/>
  <c r="D66" i="4"/>
  <c r="C66" i="4"/>
  <c r="K66" i="4" s="1"/>
  <c r="H65" i="4"/>
  <c r="D65" i="4"/>
  <c r="J65" i="4" s="1"/>
  <c r="K64" i="4"/>
  <c r="J64" i="4"/>
  <c r="H64" i="4"/>
  <c r="E64" i="4"/>
  <c r="D64" i="4"/>
  <c r="C64" i="4"/>
  <c r="H63" i="4"/>
  <c r="D63" i="4"/>
  <c r="J63" i="4" s="1"/>
  <c r="H62" i="4"/>
  <c r="D62" i="4"/>
  <c r="E62" i="4" s="1"/>
  <c r="C62" i="4"/>
  <c r="K62" i="4" s="1"/>
  <c r="H61" i="4"/>
  <c r="G61" i="4"/>
  <c r="O61" i="4" s="1"/>
  <c r="E61" i="4"/>
  <c r="F61" i="4" s="1"/>
  <c r="N61" i="4" s="1"/>
  <c r="D61" i="4"/>
  <c r="J61" i="4" s="1"/>
  <c r="J60" i="4"/>
  <c r="H60" i="4"/>
  <c r="E60" i="4"/>
  <c r="D60" i="4"/>
  <c r="C60" i="4"/>
  <c r="J59" i="4"/>
  <c r="H59" i="4"/>
  <c r="D59" i="4"/>
  <c r="E59" i="4" s="1"/>
  <c r="H58" i="4"/>
  <c r="E58" i="4"/>
  <c r="D58" i="4"/>
  <c r="C58" i="4"/>
  <c r="J58" i="4" s="1"/>
  <c r="H57" i="4"/>
  <c r="D57" i="4"/>
  <c r="J57" i="4" s="1"/>
  <c r="K56" i="4"/>
  <c r="H56" i="4"/>
  <c r="D56" i="4"/>
  <c r="E56" i="4" s="1"/>
  <c r="C56" i="4"/>
  <c r="J56" i="4" s="1"/>
  <c r="H55" i="4"/>
  <c r="D55" i="4"/>
  <c r="E55" i="4" s="1"/>
  <c r="H54" i="4"/>
  <c r="D54" i="4"/>
  <c r="E54" i="4" s="1"/>
  <c r="C54" i="4"/>
  <c r="J54" i="4" s="1"/>
  <c r="M53" i="4"/>
  <c r="J53" i="4"/>
  <c r="H53" i="4"/>
  <c r="F53" i="4"/>
  <c r="E53" i="4"/>
  <c r="D53" i="4"/>
  <c r="K52" i="4"/>
  <c r="J52" i="4"/>
  <c r="H52" i="4"/>
  <c r="D52" i="4"/>
  <c r="E52" i="4" s="1"/>
  <c r="C52" i="4"/>
  <c r="J51" i="4"/>
  <c r="H51" i="4"/>
  <c r="E51" i="4"/>
  <c r="D51" i="4"/>
  <c r="H50" i="4"/>
  <c r="E50" i="4"/>
  <c r="D50" i="4"/>
  <c r="K50" i="4" s="1"/>
  <c r="C50" i="4"/>
  <c r="J50" i="4" s="1"/>
  <c r="J49" i="4"/>
  <c r="H49" i="4"/>
  <c r="E49" i="4"/>
  <c r="D49" i="4"/>
  <c r="K48" i="4"/>
  <c r="J48" i="4"/>
  <c r="H48" i="4"/>
  <c r="E48" i="4"/>
  <c r="D48" i="4"/>
  <c r="C48" i="4"/>
  <c r="H47" i="4"/>
  <c r="D47" i="4"/>
  <c r="J47" i="4" s="1"/>
  <c r="K46" i="4"/>
  <c r="J46" i="4"/>
  <c r="H46" i="4"/>
  <c r="D46" i="4"/>
  <c r="E46" i="4" s="1"/>
  <c r="C46" i="4"/>
  <c r="H45" i="4"/>
  <c r="D45" i="4"/>
  <c r="J45" i="4" s="1"/>
  <c r="H44" i="4"/>
  <c r="D44" i="4"/>
  <c r="E44" i="4" s="1"/>
  <c r="C44" i="4"/>
  <c r="H43" i="4"/>
  <c r="F43" i="4"/>
  <c r="E43" i="4"/>
  <c r="M43" i="4" s="1"/>
  <c r="D43" i="4"/>
  <c r="J43" i="4" s="1"/>
  <c r="K42" i="4"/>
  <c r="H42" i="4"/>
  <c r="F42" i="4"/>
  <c r="M42" i="4" s="1"/>
  <c r="E42" i="4"/>
  <c r="D42" i="4"/>
  <c r="C42" i="4"/>
  <c r="J42" i="4" s="1"/>
  <c r="H41" i="4"/>
  <c r="D41" i="4"/>
  <c r="J41" i="4" s="1"/>
  <c r="H40" i="4"/>
  <c r="D40" i="4"/>
  <c r="E40" i="4" s="1"/>
  <c r="C40" i="4"/>
  <c r="K40" i="4" s="1"/>
  <c r="J39" i="4"/>
  <c r="H39" i="4"/>
  <c r="D39" i="4"/>
  <c r="E39" i="4" s="1"/>
  <c r="H38" i="4"/>
  <c r="D38" i="4"/>
  <c r="E38" i="4" s="1"/>
  <c r="C38" i="4"/>
  <c r="K38" i="4" s="1"/>
  <c r="H37" i="4"/>
  <c r="D37" i="4"/>
  <c r="E37" i="4" s="1"/>
  <c r="H36" i="4"/>
  <c r="D36" i="4"/>
  <c r="E36" i="4" s="1"/>
  <c r="C36" i="4"/>
  <c r="K36" i="4" s="1"/>
  <c r="J35" i="4"/>
  <c r="H35" i="4"/>
  <c r="E35" i="4"/>
  <c r="D35" i="4"/>
  <c r="H34" i="4"/>
  <c r="D34" i="4"/>
  <c r="E34" i="4" s="1"/>
  <c r="C34" i="4"/>
  <c r="K34" i="4" s="1"/>
  <c r="H33" i="4"/>
  <c r="D33" i="4"/>
  <c r="J33" i="4" s="1"/>
  <c r="K32" i="4"/>
  <c r="J32" i="4"/>
  <c r="H32" i="4"/>
  <c r="E32" i="4"/>
  <c r="F32" i="4" s="1"/>
  <c r="D32" i="4"/>
  <c r="C32" i="4"/>
  <c r="H31" i="4"/>
  <c r="D31" i="4"/>
  <c r="J31" i="4" s="1"/>
  <c r="H30" i="4"/>
  <c r="E30" i="4"/>
  <c r="D30" i="4"/>
  <c r="C30" i="4"/>
  <c r="J30" i="4" s="1"/>
  <c r="M29" i="4"/>
  <c r="J29" i="4"/>
  <c r="H29" i="4"/>
  <c r="G29" i="4"/>
  <c r="N29" i="4" s="1"/>
  <c r="E29" i="4"/>
  <c r="F29" i="4" s="1"/>
  <c r="D29" i="4"/>
  <c r="H28" i="4"/>
  <c r="D28" i="4"/>
  <c r="E28" i="4" s="1"/>
  <c r="C28" i="4"/>
  <c r="H27" i="4"/>
  <c r="D27" i="4"/>
  <c r="E27" i="4" s="1"/>
  <c r="H26" i="4"/>
  <c r="E26" i="4"/>
  <c r="D26" i="4"/>
  <c r="C26" i="4"/>
  <c r="J26" i="4" s="1"/>
  <c r="H25" i="4"/>
  <c r="D25" i="4"/>
  <c r="J25" i="4" s="1"/>
  <c r="H24" i="4"/>
  <c r="D24" i="4"/>
  <c r="E24" i="4" s="1"/>
  <c r="C24" i="4"/>
  <c r="K24" i="4" s="1"/>
  <c r="H23" i="4"/>
  <c r="E23" i="4"/>
  <c r="D23" i="4"/>
  <c r="J23" i="4" s="1"/>
  <c r="J22" i="4"/>
  <c r="H22" i="4"/>
  <c r="D22" i="4"/>
  <c r="K22" i="4" s="1"/>
  <c r="C22" i="4"/>
  <c r="J21" i="4"/>
  <c r="H21" i="4"/>
  <c r="E21" i="4"/>
  <c r="D21" i="4"/>
  <c r="H20" i="4"/>
  <c r="D20" i="4"/>
  <c r="E20" i="4" s="1"/>
  <c r="C20" i="4"/>
  <c r="K20" i="4" s="1"/>
  <c r="J19" i="4"/>
  <c r="H19" i="4"/>
  <c r="E19" i="4"/>
  <c r="D19" i="4"/>
  <c r="K18" i="4"/>
  <c r="J18" i="4"/>
  <c r="H18" i="4"/>
  <c r="D18" i="4"/>
  <c r="E18" i="4" s="1"/>
  <c r="C18" i="4"/>
  <c r="H17" i="4"/>
  <c r="D17" i="4"/>
  <c r="E17" i="4" s="1"/>
  <c r="K16" i="4"/>
  <c r="J16" i="4"/>
  <c r="H16" i="4"/>
  <c r="F16" i="4"/>
  <c r="G16" i="4" s="1"/>
  <c r="O16" i="4" s="1"/>
  <c r="E16" i="4"/>
  <c r="M16" i="4" s="1"/>
  <c r="D16" i="4"/>
  <c r="C16" i="4"/>
  <c r="J15" i="4"/>
  <c r="H15" i="4"/>
  <c r="D15" i="4"/>
  <c r="E15" i="4" s="1"/>
  <c r="H14" i="4"/>
  <c r="D14" i="4"/>
  <c r="E14" i="4" s="1"/>
  <c r="C14" i="4"/>
  <c r="K14" i="4" s="1"/>
  <c r="H13" i="4"/>
  <c r="D13" i="4"/>
  <c r="E13" i="4" s="1"/>
  <c r="H12" i="4"/>
  <c r="D12" i="4"/>
  <c r="E12" i="4" s="1"/>
  <c r="C12" i="4"/>
  <c r="K12" i="4" s="1"/>
  <c r="H11" i="4"/>
  <c r="D11" i="4"/>
  <c r="J11" i="4" s="1"/>
  <c r="H10" i="4"/>
  <c r="E10" i="4"/>
  <c r="F10" i="4" s="1"/>
  <c r="D10" i="4"/>
  <c r="C10" i="4"/>
  <c r="J10" i="4" s="1"/>
  <c r="H9" i="4"/>
  <c r="E9" i="4"/>
  <c r="D9" i="4"/>
  <c r="J9" i="4" s="1"/>
  <c r="K8" i="4"/>
  <c r="J8" i="4"/>
  <c r="H8" i="4"/>
  <c r="D8" i="4"/>
  <c r="E8" i="4" s="1"/>
  <c r="C8" i="4"/>
  <c r="H7" i="4"/>
  <c r="D7" i="4"/>
  <c r="J7" i="4" s="1"/>
  <c r="H6" i="4"/>
  <c r="D6" i="4"/>
  <c r="E6" i="4" s="1"/>
  <c r="C6" i="4"/>
  <c r="K6" i="4" s="1"/>
  <c r="H5" i="4"/>
  <c r="D5" i="4"/>
  <c r="J5" i="4" s="1"/>
  <c r="H4" i="4"/>
  <c r="D4" i="4"/>
  <c r="E4" i="4" s="1"/>
  <c r="C4" i="4"/>
  <c r="J4" i="4" s="1"/>
  <c r="H3" i="4"/>
  <c r="E3" i="4"/>
  <c r="O2" i="4"/>
  <c r="N2" i="4"/>
  <c r="M2" i="4"/>
  <c r="H2" i="4"/>
  <c r="E2" i="4"/>
  <c r="D3" i="4"/>
  <c r="J3" i="4" s="1"/>
  <c r="K2" i="4"/>
  <c r="C2" i="4"/>
  <c r="J2" i="4" s="1"/>
  <c r="D2" i="4"/>
  <c r="U21" i="3"/>
  <c r="T21" i="3"/>
  <c r="S21" i="3"/>
  <c r="R21" i="3"/>
  <c r="Q21" i="3"/>
  <c r="P21" i="3"/>
  <c r="O21" i="3"/>
  <c r="U19" i="3"/>
  <c r="T19" i="3"/>
  <c r="S19" i="3"/>
  <c r="R19" i="3"/>
  <c r="Q19" i="3"/>
  <c r="P19" i="3"/>
  <c r="O19" i="3"/>
  <c r="U17" i="3"/>
  <c r="T17" i="3"/>
  <c r="S17" i="3"/>
  <c r="R17" i="3"/>
  <c r="Q17" i="3"/>
  <c r="P17" i="3"/>
  <c r="O17" i="3"/>
  <c r="U15" i="3"/>
  <c r="T15" i="3"/>
  <c r="S15" i="3"/>
  <c r="R15" i="3"/>
  <c r="Q15" i="3"/>
  <c r="P15" i="3"/>
  <c r="O15" i="3"/>
  <c r="U13" i="3"/>
  <c r="T13" i="3"/>
  <c r="S13" i="3"/>
  <c r="R13" i="3"/>
  <c r="Q13" i="3"/>
  <c r="P13" i="3"/>
  <c r="O13" i="3"/>
  <c r="U11" i="3"/>
  <c r="T11" i="3"/>
  <c r="S11" i="3"/>
  <c r="R11" i="3"/>
  <c r="Q11" i="3"/>
  <c r="P11" i="3"/>
  <c r="O11" i="3"/>
  <c r="U9" i="3"/>
  <c r="T9" i="3"/>
  <c r="S9" i="3"/>
  <c r="R9" i="3"/>
  <c r="Q9" i="3"/>
  <c r="P9" i="3"/>
  <c r="O9" i="3"/>
  <c r="U7" i="3"/>
  <c r="T7" i="3"/>
  <c r="S7" i="3"/>
  <c r="R7" i="3"/>
  <c r="Q7" i="3"/>
  <c r="P7" i="3"/>
  <c r="O7" i="3"/>
  <c r="U5" i="3"/>
  <c r="T5" i="3"/>
  <c r="S5" i="3"/>
  <c r="R5" i="3"/>
  <c r="Q5" i="3"/>
  <c r="P5" i="3"/>
  <c r="O5" i="3"/>
  <c r="O3" i="3"/>
  <c r="U3" i="3"/>
  <c r="T3" i="3"/>
  <c r="S3" i="3"/>
  <c r="R3" i="3"/>
  <c r="Q3" i="3"/>
  <c r="P3" i="3"/>
  <c r="H22" i="3"/>
  <c r="C22" i="3"/>
  <c r="I22" i="3" s="1"/>
  <c r="H21" i="3"/>
  <c r="C21" i="3"/>
  <c r="D21" i="3" s="1"/>
  <c r="E21" i="3" s="1"/>
  <c r="H20" i="3"/>
  <c r="C20" i="3"/>
  <c r="I20" i="3" s="1"/>
  <c r="H19" i="3"/>
  <c r="C19" i="3"/>
  <c r="I19" i="3" s="1"/>
  <c r="H18" i="3"/>
  <c r="C18" i="3"/>
  <c r="D18" i="3" s="1"/>
  <c r="E18" i="3" s="1"/>
  <c r="H17" i="3"/>
  <c r="C17" i="3"/>
  <c r="I17" i="3" s="1"/>
  <c r="I16" i="3"/>
  <c r="H16" i="3"/>
  <c r="D16" i="3"/>
  <c r="E16" i="3" s="1"/>
  <c r="C16" i="3"/>
  <c r="H15" i="3"/>
  <c r="C15" i="3"/>
  <c r="I15" i="3" s="1"/>
  <c r="H14" i="3"/>
  <c r="C14" i="3"/>
  <c r="D14" i="3" s="1"/>
  <c r="E14" i="3" s="1"/>
  <c r="I13" i="3"/>
  <c r="H13" i="3"/>
  <c r="C13" i="3"/>
  <c r="D13" i="3" s="1"/>
  <c r="E13" i="3" s="1"/>
  <c r="H12" i="3"/>
  <c r="C12" i="3"/>
  <c r="D12" i="3" s="1"/>
  <c r="E12" i="3" s="1"/>
  <c r="H11" i="3"/>
  <c r="C11" i="3"/>
  <c r="D11" i="3" s="1"/>
  <c r="E11" i="3" s="1"/>
  <c r="I10" i="3"/>
  <c r="H10" i="3"/>
  <c r="C10" i="3"/>
  <c r="D10" i="3" s="1"/>
  <c r="E10" i="3" s="1"/>
  <c r="H9" i="3"/>
  <c r="C9" i="3"/>
  <c r="I9" i="3" s="1"/>
  <c r="H8" i="3"/>
  <c r="C8" i="3"/>
  <c r="D8" i="3" s="1"/>
  <c r="E8" i="3" s="1"/>
  <c r="H7" i="3"/>
  <c r="C7" i="3"/>
  <c r="I7" i="3" s="1"/>
  <c r="H6" i="3"/>
  <c r="C6" i="3"/>
  <c r="I6" i="3" s="1"/>
  <c r="H5" i="3"/>
  <c r="C5" i="3"/>
  <c r="I5" i="3" s="1"/>
  <c r="C4" i="3"/>
  <c r="I4" i="3" s="1"/>
  <c r="H4" i="3"/>
  <c r="H3" i="3"/>
  <c r="M3" i="3"/>
  <c r="L3" i="3"/>
  <c r="K3" i="3"/>
  <c r="C3" i="3"/>
  <c r="I3" i="3"/>
  <c r="D3" i="3"/>
  <c r="E3" i="3" s="1"/>
  <c r="F3" i="3" s="1"/>
  <c r="G3" i="3" s="1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L340" i="2"/>
  <c r="L212" i="2"/>
  <c r="L116" i="2"/>
  <c r="L115" i="2"/>
  <c r="L84" i="2"/>
  <c r="L83" i="2"/>
  <c r="F340" i="2"/>
  <c r="M340" i="2" s="1"/>
  <c r="F339" i="2"/>
  <c r="M339" i="2" s="1"/>
  <c r="F325" i="2"/>
  <c r="M325" i="2" s="1"/>
  <c r="F324" i="2"/>
  <c r="M324" i="2" s="1"/>
  <c r="F293" i="2"/>
  <c r="M293" i="2" s="1"/>
  <c r="F292" i="2"/>
  <c r="M292" i="2" s="1"/>
  <c r="F261" i="2"/>
  <c r="M261" i="2" s="1"/>
  <c r="F260" i="2"/>
  <c r="M260" i="2" s="1"/>
  <c r="F259" i="2"/>
  <c r="M259" i="2" s="1"/>
  <c r="F229" i="2"/>
  <c r="M229" i="2" s="1"/>
  <c r="F228" i="2"/>
  <c r="M228" i="2" s="1"/>
  <c r="F227" i="2"/>
  <c r="M227" i="2" s="1"/>
  <c r="F212" i="2"/>
  <c r="M212" i="2" s="1"/>
  <c r="F211" i="2"/>
  <c r="M211" i="2" s="1"/>
  <c r="F197" i="2"/>
  <c r="M197" i="2" s="1"/>
  <c r="F196" i="2"/>
  <c r="M196" i="2" s="1"/>
  <c r="F195" i="2"/>
  <c r="M195" i="2" s="1"/>
  <c r="F165" i="2"/>
  <c r="M165" i="2" s="1"/>
  <c r="F164" i="2"/>
  <c r="M164" i="2" s="1"/>
  <c r="F163" i="2"/>
  <c r="M163" i="2" s="1"/>
  <c r="F133" i="2"/>
  <c r="M133" i="2" s="1"/>
  <c r="F132" i="2"/>
  <c r="M132" i="2" s="1"/>
  <c r="F131" i="2"/>
  <c r="M131" i="2" s="1"/>
  <c r="F116" i="2"/>
  <c r="M116" i="2" s="1"/>
  <c r="F115" i="2"/>
  <c r="M115" i="2" s="1"/>
  <c r="F100" i="2"/>
  <c r="M100" i="2" s="1"/>
  <c r="F99" i="2"/>
  <c r="M99" i="2" s="1"/>
  <c r="F84" i="2"/>
  <c r="M84" i="2" s="1"/>
  <c r="F83" i="2"/>
  <c r="M83" i="2" s="1"/>
  <c r="F68" i="2"/>
  <c r="M68" i="2" s="1"/>
  <c r="F36" i="2"/>
  <c r="M36" i="2" s="1"/>
  <c r="F5" i="2"/>
  <c r="M5" i="2" s="1"/>
  <c r="F4" i="2"/>
  <c r="M4" i="2" s="1"/>
  <c r="K220" i="2"/>
  <c r="K92" i="2"/>
  <c r="K91" i="2"/>
  <c r="E297" i="2"/>
  <c r="E265" i="2"/>
  <c r="E233" i="2"/>
  <c r="E201" i="2"/>
  <c r="E169" i="2"/>
  <c r="E137" i="2"/>
  <c r="I276" i="2"/>
  <c r="I275" i="2"/>
  <c r="I212" i="2"/>
  <c r="I211" i="2"/>
  <c r="D275" i="2"/>
  <c r="E275" i="2" s="1"/>
  <c r="F275" i="2" s="1"/>
  <c r="M275" i="2" s="1"/>
  <c r="D243" i="2"/>
  <c r="E243" i="2" s="1"/>
  <c r="F243" i="2" s="1"/>
  <c r="M243" i="2" s="1"/>
  <c r="D241" i="2"/>
  <c r="E241" i="2" s="1"/>
  <c r="F241" i="2" s="1"/>
  <c r="M241" i="2" s="1"/>
  <c r="D240" i="2"/>
  <c r="E240" i="2" s="1"/>
  <c r="F240" i="2" s="1"/>
  <c r="M240" i="2" s="1"/>
  <c r="D215" i="2"/>
  <c r="E215" i="2" s="1"/>
  <c r="F215" i="2" s="1"/>
  <c r="M215" i="2" s="1"/>
  <c r="D114" i="2"/>
  <c r="E114" i="2" s="1"/>
  <c r="F114" i="2" s="1"/>
  <c r="M114" i="2" s="1"/>
  <c r="D113" i="2"/>
  <c r="E113" i="2" s="1"/>
  <c r="F113" i="2" s="1"/>
  <c r="M113" i="2" s="1"/>
  <c r="D112" i="2"/>
  <c r="E112" i="2" s="1"/>
  <c r="F112" i="2" s="1"/>
  <c r="M112" i="2" s="1"/>
  <c r="D111" i="2"/>
  <c r="E111" i="2" s="1"/>
  <c r="F111" i="2" s="1"/>
  <c r="M111" i="2" s="1"/>
  <c r="D109" i="2"/>
  <c r="E109" i="2" s="1"/>
  <c r="F109" i="2" s="1"/>
  <c r="M109" i="2" s="1"/>
  <c r="D108" i="2"/>
  <c r="E108" i="2" s="1"/>
  <c r="F108" i="2" s="1"/>
  <c r="M108" i="2" s="1"/>
  <c r="D96" i="2"/>
  <c r="E96" i="2" s="1"/>
  <c r="F96" i="2" s="1"/>
  <c r="M96" i="2" s="1"/>
  <c r="D20" i="2"/>
  <c r="E20" i="2" s="1"/>
  <c r="F20" i="2" s="1"/>
  <c r="M20" i="2" s="1"/>
  <c r="D19" i="2"/>
  <c r="E19" i="2" s="1"/>
  <c r="F19" i="2" s="1"/>
  <c r="M19" i="2" s="1"/>
  <c r="C346" i="2"/>
  <c r="I346" i="2" s="1"/>
  <c r="C345" i="2"/>
  <c r="I345" i="2" s="1"/>
  <c r="C344" i="2"/>
  <c r="D344" i="2" s="1"/>
  <c r="E344" i="2" s="1"/>
  <c r="F344" i="2" s="1"/>
  <c r="C343" i="2"/>
  <c r="I343" i="2" s="1"/>
  <c r="C342" i="2"/>
  <c r="D342" i="2" s="1"/>
  <c r="E342" i="2" s="1"/>
  <c r="F342" i="2" s="1"/>
  <c r="C341" i="2"/>
  <c r="D341" i="2" s="1"/>
  <c r="E341" i="2" s="1"/>
  <c r="F341" i="2" s="1"/>
  <c r="C340" i="2"/>
  <c r="D340" i="2" s="1"/>
  <c r="E340" i="2" s="1"/>
  <c r="C339" i="2"/>
  <c r="D339" i="2" s="1"/>
  <c r="E339" i="2" s="1"/>
  <c r="C338" i="2"/>
  <c r="I338" i="2" s="1"/>
  <c r="C337" i="2"/>
  <c r="I337" i="2" s="1"/>
  <c r="C336" i="2"/>
  <c r="I336" i="2" s="1"/>
  <c r="C335" i="2"/>
  <c r="I335" i="2" s="1"/>
  <c r="C334" i="2"/>
  <c r="I334" i="2" s="1"/>
  <c r="C333" i="2"/>
  <c r="I333" i="2" s="1"/>
  <c r="C332" i="2"/>
  <c r="I332" i="2" s="1"/>
  <c r="C331" i="2"/>
  <c r="I331" i="2" s="1"/>
  <c r="C330" i="2"/>
  <c r="I330" i="2" s="1"/>
  <c r="C329" i="2"/>
  <c r="D329" i="2" s="1"/>
  <c r="E329" i="2" s="1"/>
  <c r="C328" i="2"/>
  <c r="D328" i="2" s="1"/>
  <c r="E328" i="2" s="1"/>
  <c r="C327" i="2"/>
  <c r="D327" i="2" s="1"/>
  <c r="E327" i="2" s="1"/>
  <c r="C326" i="2"/>
  <c r="D326" i="2" s="1"/>
  <c r="E326" i="2" s="1"/>
  <c r="C325" i="2"/>
  <c r="D325" i="2" s="1"/>
  <c r="E325" i="2" s="1"/>
  <c r="L325" i="2" s="1"/>
  <c r="C324" i="2"/>
  <c r="D324" i="2" s="1"/>
  <c r="E324" i="2" s="1"/>
  <c r="L324" i="2" s="1"/>
  <c r="C323" i="2"/>
  <c r="D323" i="2" s="1"/>
  <c r="E323" i="2" s="1"/>
  <c r="C322" i="2"/>
  <c r="D322" i="2" s="1"/>
  <c r="E322" i="2" s="1"/>
  <c r="F322" i="2" s="1"/>
  <c r="M322" i="2" s="1"/>
  <c r="C321" i="2"/>
  <c r="D321" i="2" s="1"/>
  <c r="E321" i="2" s="1"/>
  <c r="F321" i="2" s="1"/>
  <c r="M321" i="2" s="1"/>
  <c r="C320" i="2"/>
  <c r="C319" i="2"/>
  <c r="C318" i="2"/>
  <c r="C317" i="2"/>
  <c r="C316" i="2"/>
  <c r="C315" i="2"/>
  <c r="D315" i="2" s="1"/>
  <c r="J315" i="2" s="1"/>
  <c r="C314" i="2"/>
  <c r="I314" i="2" s="1"/>
  <c r="C313" i="2"/>
  <c r="I313" i="2" s="1"/>
  <c r="C312" i="2"/>
  <c r="I312" i="2" s="1"/>
  <c r="C311" i="2"/>
  <c r="I311" i="2" s="1"/>
  <c r="C310" i="2"/>
  <c r="D310" i="2" s="1"/>
  <c r="E310" i="2" s="1"/>
  <c r="F310" i="2" s="1"/>
  <c r="C309" i="2"/>
  <c r="D309" i="2" s="1"/>
  <c r="E309" i="2" s="1"/>
  <c r="F309" i="2" s="1"/>
  <c r="C308" i="2"/>
  <c r="I308" i="2" s="1"/>
  <c r="C307" i="2"/>
  <c r="I307" i="2" s="1"/>
  <c r="C306" i="2"/>
  <c r="I306" i="2" s="1"/>
  <c r="C305" i="2"/>
  <c r="I305" i="2" s="1"/>
  <c r="C304" i="2"/>
  <c r="I304" i="2" s="1"/>
  <c r="C303" i="2"/>
  <c r="I303" i="2" s="1"/>
  <c r="C302" i="2"/>
  <c r="I302" i="2" s="1"/>
  <c r="C301" i="2"/>
  <c r="I301" i="2" s="1"/>
  <c r="C300" i="2"/>
  <c r="I300" i="2" s="1"/>
  <c r="C299" i="2"/>
  <c r="I299" i="2" s="1"/>
  <c r="C298" i="2"/>
  <c r="I298" i="2" s="1"/>
  <c r="C297" i="2"/>
  <c r="D297" i="2" s="1"/>
  <c r="K297" i="2" s="1"/>
  <c r="C296" i="2"/>
  <c r="D296" i="2" s="1"/>
  <c r="E296" i="2" s="1"/>
  <c r="C295" i="2"/>
  <c r="D295" i="2" s="1"/>
  <c r="E295" i="2" s="1"/>
  <c r="C294" i="2"/>
  <c r="D294" i="2" s="1"/>
  <c r="E294" i="2" s="1"/>
  <c r="C293" i="2"/>
  <c r="D293" i="2" s="1"/>
  <c r="E293" i="2" s="1"/>
  <c r="L293" i="2" s="1"/>
  <c r="C292" i="2"/>
  <c r="D292" i="2" s="1"/>
  <c r="E292" i="2" s="1"/>
  <c r="L292" i="2" s="1"/>
  <c r="C291" i="2"/>
  <c r="D291" i="2" s="1"/>
  <c r="E291" i="2" s="1"/>
  <c r="C290" i="2"/>
  <c r="D290" i="2" s="1"/>
  <c r="E290" i="2" s="1"/>
  <c r="F290" i="2" s="1"/>
  <c r="M290" i="2" s="1"/>
  <c r="C289" i="2"/>
  <c r="D289" i="2" s="1"/>
  <c r="E289" i="2" s="1"/>
  <c r="F289" i="2" s="1"/>
  <c r="M289" i="2" s="1"/>
  <c r="C288" i="2"/>
  <c r="C287" i="2"/>
  <c r="C286" i="2"/>
  <c r="C285" i="2"/>
  <c r="C284" i="2"/>
  <c r="C283" i="2"/>
  <c r="D283" i="2" s="1"/>
  <c r="J283" i="2" s="1"/>
  <c r="C282" i="2"/>
  <c r="D282" i="2" s="1"/>
  <c r="E282" i="2" s="1"/>
  <c r="F282" i="2" s="1"/>
  <c r="C281" i="2"/>
  <c r="D281" i="2" s="1"/>
  <c r="E281" i="2" s="1"/>
  <c r="F281" i="2" s="1"/>
  <c r="C280" i="2"/>
  <c r="I280" i="2" s="1"/>
  <c r="C279" i="2"/>
  <c r="I279" i="2" s="1"/>
  <c r="C278" i="2"/>
  <c r="D278" i="2" s="1"/>
  <c r="E278" i="2" s="1"/>
  <c r="F278" i="2" s="1"/>
  <c r="C277" i="2"/>
  <c r="I277" i="2" s="1"/>
  <c r="C276" i="2"/>
  <c r="C275" i="2"/>
  <c r="C274" i="2"/>
  <c r="I274" i="2" s="1"/>
  <c r="C273" i="2"/>
  <c r="I273" i="2" s="1"/>
  <c r="C272" i="2"/>
  <c r="I272" i="2" s="1"/>
  <c r="C271" i="2"/>
  <c r="I271" i="2" s="1"/>
  <c r="C270" i="2"/>
  <c r="I270" i="2" s="1"/>
  <c r="C269" i="2"/>
  <c r="I269" i="2" s="1"/>
  <c r="C268" i="2"/>
  <c r="I268" i="2" s="1"/>
  <c r="C267" i="2"/>
  <c r="I267" i="2" s="1"/>
  <c r="C266" i="2"/>
  <c r="I266" i="2" s="1"/>
  <c r="C265" i="2"/>
  <c r="D265" i="2" s="1"/>
  <c r="K265" i="2" s="1"/>
  <c r="C264" i="2"/>
  <c r="D264" i="2" s="1"/>
  <c r="E264" i="2" s="1"/>
  <c r="C263" i="2"/>
  <c r="D263" i="2" s="1"/>
  <c r="E263" i="2" s="1"/>
  <c r="C262" i="2"/>
  <c r="D262" i="2" s="1"/>
  <c r="E262" i="2" s="1"/>
  <c r="C261" i="2"/>
  <c r="D261" i="2" s="1"/>
  <c r="E261" i="2" s="1"/>
  <c r="L261" i="2" s="1"/>
  <c r="C260" i="2"/>
  <c r="D260" i="2" s="1"/>
  <c r="E260" i="2" s="1"/>
  <c r="L260" i="2" s="1"/>
  <c r="C259" i="2"/>
  <c r="D259" i="2" s="1"/>
  <c r="E259" i="2" s="1"/>
  <c r="L259" i="2" s="1"/>
  <c r="C258" i="2"/>
  <c r="D258" i="2" s="1"/>
  <c r="E258" i="2" s="1"/>
  <c r="F258" i="2" s="1"/>
  <c r="M258" i="2" s="1"/>
  <c r="C257" i="2"/>
  <c r="D257" i="2" s="1"/>
  <c r="E257" i="2" s="1"/>
  <c r="F257" i="2" s="1"/>
  <c r="M257" i="2" s="1"/>
  <c r="C256" i="2"/>
  <c r="I256" i="2" s="1"/>
  <c r="C255" i="2"/>
  <c r="I255" i="2" s="1"/>
  <c r="C254" i="2"/>
  <c r="I254" i="2" s="1"/>
  <c r="C253" i="2"/>
  <c r="I253" i="2" s="1"/>
  <c r="C252" i="2"/>
  <c r="I252" i="2" s="1"/>
  <c r="C251" i="2"/>
  <c r="I251" i="2" s="1"/>
  <c r="C250" i="2"/>
  <c r="D250" i="2" s="1"/>
  <c r="E250" i="2" s="1"/>
  <c r="F250" i="2" s="1"/>
  <c r="C249" i="2"/>
  <c r="D249" i="2" s="1"/>
  <c r="E249" i="2" s="1"/>
  <c r="F249" i="2" s="1"/>
  <c r="C248" i="2"/>
  <c r="D248" i="2" s="1"/>
  <c r="E248" i="2" s="1"/>
  <c r="F248" i="2" s="1"/>
  <c r="C247" i="2"/>
  <c r="D247" i="2" s="1"/>
  <c r="E247" i="2" s="1"/>
  <c r="F247" i="2" s="1"/>
  <c r="C246" i="2"/>
  <c r="I246" i="2" s="1"/>
  <c r="C245" i="2"/>
  <c r="D245" i="2" s="1"/>
  <c r="E245" i="2" s="1"/>
  <c r="F245" i="2" s="1"/>
  <c r="C244" i="2"/>
  <c r="I244" i="2" s="1"/>
  <c r="C243" i="2"/>
  <c r="C242" i="2"/>
  <c r="I242" i="2" s="1"/>
  <c r="C241" i="2"/>
  <c r="I241" i="2" s="1"/>
  <c r="C240" i="2"/>
  <c r="I240" i="2" s="1"/>
  <c r="C239" i="2"/>
  <c r="I239" i="2" s="1"/>
  <c r="C238" i="2"/>
  <c r="I238" i="2" s="1"/>
  <c r="C237" i="2"/>
  <c r="I237" i="2" s="1"/>
  <c r="C236" i="2"/>
  <c r="I236" i="2" s="1"/>
  <c r="C235" i="2"/>
  <c r="I235" i="2" s="1"/>
  <c r="C234" i="2"/>
  <c r="I234" i="2" s="1"/>
  <c r="C233" i="2"/>
  <c r="D233" i="2" s="1"/>
  <c r="K233" i="2" s="1"/>
  <c r="C232" i="2"/>
  <c r="D232" i="2" s="1"/>
  <c r="E232" i="2" s="1"/>
  <c r="C231" i="2"/>
  <c r="D231" i="2" s="1"/>
  <c r="E231" i="2" s="1"/>
  <c r="C230" i="2"/>
  <c r="D230" i="2" s="1"/>
  <c r="E230" i="2" s="1"/>
  <c r="C229" i="2"/>
  <c r="D229" i="2" s="1"/>
  <c r="E229" i="2" s="1"/>
  <c r="L229" i="2" s="1"/>
  <c r="C228" i="2"/>
  <c r="D228" i="2" s="1"/>
  <c r="E228" i="2" s="1"/>
  <c r="L228" i="2" s="1"/>
  <c r="C227" i="2"/>
  <c r="D227" i="2" s="1"/>
  <c r="E227" i="2" s="1"/>
  <c r="L227" i="2" s="1"/>
  <c r="C226" i="2"/>
  <c r="D226" i="2" s="1"/>
  <c r="E226" i="2" s="1"/>
  <c r="F226" i="2" s="1"/>
  <c r="M226" i="2" s="1"/>
  <c r="C225" i="2"/>
  <c r="D225" i="2" s="1"/>
  <c r="E225" i="2" s="1"/>
  <c r="F225" i="2" s="1"/>
  <c r="M225" i="2" s="1"/>
  <c r="C224" i="2"/>
  <c r="D224" i="2" s="1"/>
  <c r="E224" i="2" s="1"/>
  <c r="F224" i="2" s="1"/>
  <c r="M224" i="2" s="1"/>
  <c r="C223" i="2"/>
  <c r="D223" i="2" s="1"/>
  <c r="E223" i="2" s="1"/>
  <c r="F223" i="2" s="1"/>
  <c r="M223" i="2" s="1"/>
  <c r="C222" i="2"/>
  <c r="D222" i="2" s="1"/>
  <c r="E222" i="2" s="1"/>
  <c r="F222" i="2" s="1"/>
  <c r="M222" i="2" s="1"/>
  <c r="C221" i="2"/>
  <c r="D221" i="2" s="1"/>
  <c r="C220" i="2"/>
  <c r="D220" i="2" s="1"/>
  <c r="E220" i="2" s="1"/>
  <c r="F220" i="2" s="1"/>
  <c r="C219" i="2"/>
  <c r="I219" i="2" s="1"/>
  <c r="C218" i="2"/>
  <c r="I218" i="2" s="1"/>
  <c r="C217" i="2"/>
  <c r="I217" i="2" s="1"/>
  <c r="C216" i="2"/>
  <c r="I216" i="2" s="1"/>
  <c r="C215" i="2"/>
  <c r="I215" i="2" s="1"/>
  <c r="C214" i="2"/>
  <c r="D214" i="2" s="1"/>
  <c r="E214" i="2" s="1"/>
  <c r="F214" i="2" s="1"/>
  <c r="C213" i="2"/>
  <c r="D213" i="2" s="1"/>
  <c r="E213" i="2" s="1"/>
  <c r="F213" i="2" s="1"/>
  <c r="C212" i="2"/>
  <c r="D212" i="2" s="1"/>
  <c r="E212" i="2" s="1"/>
  <c r="C211" i="2"/>
  <c r="D211" i="2" s="1"/>
  <c r="E211" i="2" s="1"/>
  <c r="C210" i="2"/>
  <c r="I210" i="2" s="1"/>
  <c r="C209" i="2"/>
  <c r="I209" i="2" s="1"/>
  <c r="C208" i="2"/>
  <c r="I208" i="2" s="1"/>
  <c r="C207" i="2"/>
  <c r="I207" i="2" s="1"/>
  <c r="C206" i="2"/>
  <c r="I206" i="2" s="1"/>
  <c r="C205" i="2"/>
  <c r="I205" i="2" s="1"/>
  <c r="C204" i="2"/>
  <c r="I204" i="2" s="1"/>
  <c r="C203" i="2"/>
  <c r="I203" i="2" s="1"/>
  <c r="C202" i="2"/>
  <c r="I202" i="2" s="1"/>
  <c r="C201" i="2"/>
  <c r="D201" i="2" s="1"/>
  <c r="K201" i="2" s="1"/>
  <c r="C200" i="2"/>
  <c r="D200" i="2" s="1"/>
  <c r="E200" i="2" s="1"/>
  <c r="C199" i="2"/>
  <c r="D199" i="2" s="1"/>
  <c r="E199" i="2" s="1"/>
  <c r="C198" i="2"/>
  <c r="D198" i="2" s="1"/>
  <c r="E198" i="2" s="1"/>
  <c r="C197" i="2"/>
  <c r="D197" i="2" s="1"/>
  <c r="E197" i="2" s="1"/>
  <c r="L197" i="2" s="1"/>
  <c r="C196" i="2"/>
  <c r="D196" i="2" s="1"/>
  <c r="E196" i="2" s="1"/>
  <c r="L196" i="2" s="1"/>
  <c r="C195" i="2"/>
  <c r="D195" i="2" s="1"/>
  <c r="E195" i="2" s="1"/>
  <c r="L195" i="2" s="1"/>
  <c r="C194" i="2"/>
  <c r="D194" i="2" s="1"/>
  <c r="E194" i="2" s="1"/>
  <c r="F194" i="2" s="1"/>
  <c r="M194" i="2" s="1"/>
  <c r="C193" i="2"/>
  <c r="D193" i="2" s="1"/>
  <c r="E193" i="2" s="1"/>
  <c r="F193" i="2" s="1"/>
  <c r="M193" i="2" s="1"/>
  <c r="C192" i="2"/>
  <c r="I192" i="2" s="1"/>
  <c r="C191" i="2"/>
  <c r="D191" i="2" s="1"/>
  <c r="E191" i="2" s="1"/>
  <c r="F191" i="2" s="1"/>
  <c r="M191" i="2" s="1"/>
  <c r="C190" i="2"/>
  <c r="I190" i="2" s="1"/>
  <c r="C189" i="2"/>
  <c r="D189" i="2" s="1"/>
  <c r="J189" i="2" s="1"/>
  <c r="C188" i="2"/>
  <c r="I188" i="2" s="1"/>
  <c r="C187" i="2"/>
  <c r="D187" i="2" s="1"/>
  <c r="J187" i="2" s="1"/>
  <c r="C186" i="2"/>
  <c r="D186" i="2" s="1"/>
  <c r="E186" i="2" s="1"/>
  <c r="F186" i="2" s="1"/>
  <c r="C185" i="2"/>
  <c r="I185" i="2" s="1"/>
  <c r="C184" i="2"/>
  <c r="I184" i="2" s="1"/>
  <c r="C183" i="2"/>
  <c r="I183" i="2" s="1"/>
  <c r="C182" i="2"/>
  <c r="C181" i="2"/>
  <c r="C180" i="2"/>
  <c r="I180" i="2" s="1"/>
  <c r="C179" i="2"/>
  <c r="C178" i="2"/>
  <c r="I178" i="2" s="1"/>
  <c r="C177" i="2"/>
  <c r="I177" i="2" s="1"/>
  <c r="C176" i="2"/>
  <c r="I176" i="2" s="1"/>
  <c r="C175" i="2"/>
  <c r="I175" i="2" s="1"/>
  <c r="C174" i="2"/>
  <c r="I174" i="2" s="1"/>
  <c r="C173" i="2"/>
  <c r="I173" i="2" s="1"/>
  <c r="C172" i="2"/>
  <c r="I172" i="2" s="1"/>
  <c r="C171" i="2"/>
  <c r="I171" i="2" s="1"/>
  <c r="C170" i="2"/>
  <c r="I170" i="2" s="1"/>
  <c r="C169" i="2"/>
  <c r="D169" i="2" s="1"/>
  <c r="K169" i="2" s="1"/>
  <c r="C168" i="2"/>
  <c r="D168" i="2" s="1"/>
  <c r="E168" i="2" s="1"/>
  <c r="C167" i="2"/>
  <c r="D167" i="2" s="1"/>
  <c r="E167" i="2" s="1"/>
  <c r="C166" i="2"/>
  <c r="D166" i="2" s="1"/>
  <c r="E166" i="2" s="1"/>
  <c r="C165" i="2"/>
  <c r="D165" i="2" s="1"/>
  <c r="E165" i="2" s="1"/>
  <c r="L165" i="2" s="1"/>
  <c r="C164" i="2"/>
  <c r="D164" i="2" s="1"/>
  <c r="E164" i="2" s="1"/>
  <c r="L164" i="2" s="1"/>
  <c r="C163" i="2"/>
  <c r="D163" i="2" s="1"/>
  <c r="E163" i="2" s="1"/>
  <c r="L163" i="2" s="1"/>
  <c r="C162" i="2"/>
  <c r="D162" i="2" s="1"/>
  <c r="E162" i="2" s="1"/>
  <c r="F162" i="2" s="1"/>
  <c r="M162" i="2" s="1"/>
  <c r="C161" i="2"/>
  <c r="D161" i="2" s="1"/>
  <c r="E161" i="2" s="1"/>
  <c r="F161" i="2" s="1"/>
  <c r="M161" i="2" s="1"/>
  <c r="C160" i="2"/>
  <c r="I160" i="2" s="1"/>
  <c r="C159" i="2"/>
  <c r="I159" i="2" s="1"/>
  <c r="C158" i="2"/>
  <c r="C157" i="2"/>
  <c r="C156" i="2"/>
  <c r="C155" i="2"/>
  <c r="I155" i="2" s="1"/>
  <c r="C154" i="2"/>
  <c r="I154" i="2" s="1"/>
  <c r="C153" i="2"/>
  <c r="I153" i="2" s="1"/>
  <c r="C152" i="2"/>
  <c r="I152" i="2" s="1"/>
  <c r="C151" i="2"/>
  <c r="I151" i="2" s="1"/>
  <c r="C150" i="2"/>
  <c r="I150" i="2" s="1"/>
  <c r="C149" i="2"/>
  <c r="I149" i="2" s="1"/>
  <c r="C148" i="2"/>
  <c r="I148" i="2" s="1"/>
  <c r="C147" i="2"/>
  <c r="I147" i="2" s="1"/>
  <c r="C146" i="2"/>
  <c r="I146" i="2" s="1"/>
  <c r="C145" i="2"/>
  <c r="I145" i="2" s="1"/>
  <c r="C144" i="2"/>
  <c r="I144" i="2" s="1"/>
  <c r="C143" i="2"/>
  <c r="I143" i="2" s="1"/>
  <c r="C142" i="2"/>
  <c r="I142" i="2" s="1"/>
  <c r="C141" i="2"/>
  <c r="I141" i="2" s="1"/>
  <c r="C140" i="2"/>
  <c r="I140" i="2" s="1"/>
  <c r="C139" i="2"/>
  <c r="I139" i="2" s="1"/>
  <c r="C138" i="2"/>
  <c r="I138" i="2" s="1"/>
  <c r="C137" i="2"/>
  <c r="D137" i="2" s="1"/>
  <c r="K137" i="2" s="1"/>
  <c r="C136" i="2"/>
  <c r="D136" i="2" s="1"/>
  <c r="E136" i="2" s="1"/>
  <c r="C135" i="2"/>
  <c r="D135" i="2" s="1"/>
  <c r="E135" i="2" s="1"/>
  <c r="C134" i="2"/>
  <c r="D134" i="2" s="1"/>
  <c r="E134" i="2" s="1"/>
  <c r="C133" i="2"/>
  <c r="D133" i="2" s="1"/>
  <c r="E133" i="2" s="1"/>
  <c r="L133" i="2" s="1"/>
  <c r="C132" i="2"/>
  <c r="D132" i="2" s="1"/>
  <c r="E132" i="2" s="1"/>
  <c r="L132" i="2" s="1"/>
  <c r="C131" i="2"/>
  <c r="D131" i="2" s="1"/>
  <c r="E131" i="2" s="1"/>
  <c r="L131" i="2" s="1"/>
  <c r="C130" i="2"/>
  <c r="D130" i="2" s="1"/>
  <c r="E130" i="2" s="1"/>
  <c r="F130" i="2" s="1"/>
  <c r="M130" i="2" s="1"/>
  <c r="C129" i="2"/>
  <c r="D129" i="2" s="1"/>
  <c r="E129" i="2" s="1"/>
  <c r="F129" i="2" s="1"/>
  <c r="M129" i="2" s="1"/>
  <c r="C128" i="2"/>
  <c r="C127" i="2"/>
  <c r="I127" i="2" s="1"/>
  <c r="C126" i="2"/>
  <c r="I126" i="2" s="1"/>
  <c r="C125" i="2"/>
  <c r="I125" i="2" s="1"/>
  <c r="C124" i="2"/>
  <c r="I124" i="2" s="1"/>
  <c r="C123" i="2"/>
  <c r="I123" i="2" s="1"/>
  <c r="C122" i="2"/>
  <c r="D122" i="2" s="1"/>
  <c r="E122" i="2" s="1"/>
  <c r="F122" i="2" s="1"/>
  <c r="C121" i="2"/>
  <c r="I121" i="2" s="1"/>
  <c r="C120" i="2"/>
  <c r="I120" i="2" s="1"/>
  <c r="C119" i="2"/>
  <c r="D119" i="2" s="1"/>
  <c r="E119" i="2" s="1"/>
  <c r="F119" i="2" s="1"/>
  <c r="C118" i="2"/>
  <c r="D118" i="2" s="1"/>
  <c r="E118" i="2" s="1"/>
  <c r="F118" i="2" s="1"/>
  <c r="C117" i="2"/>
  <c r="D117" i="2" s="1"/>
  <c r="E117" i="2" s="1"/>
  <c r="F117" i="2" s="1"/>
  <c r="C116" i="2"/>
  <c r="D116" i="2" s="1"/>
  <c r="E116" i="2" s="1"/>
  <c r="C115" i="2"/>
  <c r="D115" i="2" s="1"/>
  <c r="E115" i="2" s="1"/>
  <c r="C114" i="2"/>
  <c r="I114" i="2" s="1"/>
  <c r="C113" i="2"/>
  <c r="I113" i="2" s="1"/>
  <c r="C112" i="2"/>
  <c r="I112" i="2" s="1"/>
  <c r="C111" i="2"/>
  <c r="I111" i="2" s="1"/>
  <c r="C110" i="2"/>
  <c r="I110" i="2" s="1"/>
  <c r="C109" i="2"/>
  <c r="I109" i="2" s="1"/>
  <c r="C108" i="2"/>
  <c r="I108" i="2" s="1"/>
  <c r="C107" i="2"/>
  <c r="I107" i="2" s="1"/>
  <c r="C106" i="2"/>
  <c r="I106" i="2" s="1"/>
  <c r="C105" i="2"/>
  <c r="D105" i="2" s="1"/>
  <c r="E105" i="2" s="1"/>
  <c r="C104" i="2"/>
  <c r="D104" i="2" s="1"/>
  <c r="E104" i="2" s="1"/>
  <c r="C103" i="2"/>
  <c r="D103" i="2" s="1"/>
  <c r="E103" i="2" s="1"/>
  <c r="C102" i="2"/>
  <c r="D102" i="2" s="1"/>
  <c r="E102" i="2" s="1"/>
  <c r="C101" i="2"/>
  <c r="I101" i="2" s="1"/>
  <c r="C100" i="2"/>
  <c r="D100" i="2" s="1"/>
  <c r="E100" i="2" s="1"/>
  <c r="L100" i="2" s="1"/>
  <c r="C99" i="2"/>
  <c r="D99" i="2" s="1"/>
  <c r="E99" i="2" s="1"/>
  <c r="L99" i="2" s="1"/>
  <c r="C98" i="2"/>
  <c r="D98" i="2" s="1"/>
  <c r="E98" i="2" s="1"/>
  <c r="F98" i="2" s="1"/>
  <c r="M98" i="2" s="1"/>
  <c r="C97" i="2"/>
  <c r="I97" i="2" s="1"/>
  <c r="C96" i="2"/>
  <c r="I96" i="2" s="1"/>
  <c r="C95" i="2"/>
  <c r="D95" i="2" s="1"/>
  <c r="E95" i="2" s="1"/>
  <c r="F95" i="2" s="1"/>
  <c r="M95" i="2" s="1"/>
  <c r="C94" i="2"/>
  <c r="D94" i="2" s="1"/>
  <c r="E94" i="2" s="1"/>
  <c r="F94" i="2" s="1"/>
  <c r="M94" i="2" s="1"/>
  <c r="C93" i="2"/>
  <c r="D93" i="2" s="1"/>
  <c r="E93" i="2" s="1"/>
  <c r="C92" i="2"/>
  <c r="D92" i="2" s="1"/>
  <c r="E92" i="2" s="1"/>
  <c r="F92" i="2" s="1"/>
  <c r="C91" i="2"/>
  <c r="D91" i="2" s="1"/>
  <c r="E91" i="2" s="1"/>
  <c r="F91" i="2" s="1"/>
  <c r="C90" i="2"/>
  <c r="D90" i="2" s="1"/>
  <c r="E90" i="2" s="1"/>
  <c r="F90" i="2" s="1"/>
  <c r="C89" i="2"/>
  <c r="D89" i="2" s="1"/>
  <c r="E89" i="2" s="1"/>
  <c r="F89" i="2" s="1"/>
  <c r="C88" i="2"/>
  <c r="I88" i="2" s="1"/>
  <c r="C87" i="2"/>
  <c r="I87" i="2" s="1"/>
  <c r="C86" i="2"/>
  <c r="I86" i="2" s="1"/>
  <c r="C85" i="2"/>
  <c r="D85" i="2" s="1"/>
  <c r="E85" i="2" s="1"/>
  <c r="F85" i="2" s="1"/>
  <c r="C84" i="2"/>
  <c r="D84" i="2" s="1"/>
  <c r="E84" i="2" s="1"/>
  <c r="C83" i="2"/>
  <c r="D83" i="2" s="1"/>
  <c r="E83" i="2" s="1"/>
  <c r="C82" i="2"/>
  <c r="I82" i="2" s="1"/>
  <c r="C81" i="2"/>
  <c r="I81" i="2" s="1"/>
  <c r="C80" i="2"/>
  <c r="I80" i="2" s="1"/>
  <c r="C79" i="2"/>
  <c r="I79" i="2" s="1"/>
  <c r="C78" i="2"/>
  <c r="I78" i="2" s="1"/>
  <c r="C77" i="2"/>
  <c r="I77" i="2" s="1"/>
  <c r="C76" i="2"/>
  <c r="I76" i="2" s="1"/>
  <c r="C75" i="2"/>
  <c r="I75" i="2" s="1"/>
  <c r="C74" i="2"/>
  <c r="I74" i="2" s="1"/>
  <c r="C73" i="2"/>
  <c r="D73" i="2" s="1"/>
  <c r="E73" i="2" s="1"/>
  <c r="C72" i="2"/>
  <c r="D72" i="2" s="1"/>
  <c r="E72" i="2" s="1"/>
  <c r="C71" i="2"/>
  <c r="D71" i="2" s="1"/>
  <c r="E71" i="2" s="1"/>
  <c r="C70" i="2"/>
  <c r="D70" i="2" s="1"/>
  <c r="E70" i="2" s="1"/>
  <c r="C69" i="2"/>
  <c r="I69" i="2" s="1"/>
  <c r="C68" i="2"/>
  <c r="D68" i="2" s="1"/>
  <c r="E68" i="2" s="1"/>
  <c r="L68" i="2" s="1"/>
  <c r="C67" i="2"/>
  <c r="D67" i="2" s="1"/>
  <c r="E67" i="2" s="1"/>
  <c r="C66" i="2"/>
  <c r="D66" i="2" s="1"/>
  <c r="E66" i="2" s="1"/>
  <c r="F66" i="2" s="1"/>
  <c r="M66" i="2" s="1"/>
  <c r="C65" i="2"/>
  <c r="I65" i="2" s="1"/>
  <c r="C64" i="2"/>
  <c r="D64" i="2" s="1"/>
  <c r="E64" i="2" s="1"/>
  <c r="F64" i="2" s="1"/>
  <c r="M64" i="2" s="1"/>
  <c r="C63" i="2"/>
  <c r="C62" i="2"/>
  <c r="D62" i="2" s="1"/>
  <c r="E62" i="2" s="1"/>
  <c r="C61" i="2"/>
  <c r="C60" i="2"/>
  <c r="C59" i="2"/>
  <c r="I59" i="2" s="1"/>
  <c r="C58" i="2"/>
  <c r="I58" i="2" s="1"/>
  <c r="C57" i="2"/>
  <c r="I57" i="2" s="1"/>
  <c r="C56" i="2"/>
  <c r="D56" i="2" s="1"/>
  <c r="E56" i="2" s="1"/>
  <c r="F56" i="2" s="1"/>
  <c r="C55" i="2"/>
  <c r="D55" i="2" s="1"/>
  <c r="E55" i="2" s="1"/>
  <c r="F55" i="2" s="1"/>
  <c r="C54" i="2"/>
  <c r="D54" i="2" s="1"/>
  <c r="E54" i="2" s="1"/>
  <c r="F54" i="2" s="1"/>
  <c r="C53" i="2"/>
  <c r="I53" i="2" s="1"/>
  <c r="C52" i="2"/>
  <c r="C51" i="2"/>
  <c r="C50" i="2"/>
  <c r="I50" i="2" s="1"/>
  <c r="C49" i="2"/>
  <c r="I49" i="2" s="1"/>
  <c r="C48" i="2"/>
  <c r="I48" i="2" s="1"/>
  <c r="C47" i="2"/>
  <c r="I47" i="2" s="1"/>
  <c r="C46" i="2"/>
  <c r="I46" i="2" s="1"/>
  <c r="C45" i="2"/>
  <c r="I45" i="2" s="1"/>
  <c r="C44" i="2"/>
  <c r="I44" i="2" s="1"/>
  <c r="C43" i="2"/>
  <c r="I43" i="2" s="1"/>
  <c r="C42" i="2"/>
  <c r="I42" i="2" s="1"/>
  <c r="C41" i="2"/>
  <c r="D41" i="2" s="1"/>
  <c r="E41" i="2" s="1"/>
  <c r="C40" i="2"/>
  <c r="D40" i="2" s="1"/>
  <c r="E40" i="2" s="1"/>
  <c r="C39" i="2"/>
  <c r="D39" i="2" s="1"/>
  <c r="E39" i="2" s="1"/>
  <c r="C38" i="2"/>
  <c r="D38" i="2" s="1"/>
  <c r="E38" i="2" s="1"/>
  <c r="C37" i="2"/>
  <c r="I37" i="2" s="1"/>
  <c r="C36" i="2"/>
  <c r="D36" i="2" s="1"/>
  <c r="E36" i="2" s="1"/>
  <c r="L36" i="2" s="1"/>
  <c r="C35" i="2"/>
  <c r="D35" i="2" s="1"/>
  <c r="E35" i="2" s="1"/>
  <c r="C34" i="2"/>
  <c r="D34" i="2" s="1"/>
  <c r="E34" i="2" s="1"/>
  <c r="F34" i="2" s="1"/>
  <c r="M34" i="2" s="1"/>
  <c r="C33" i="2"/>
  <c r="I33" i="2" s="1"/>
  <c r="C32" i="2"/>
  <c r="D32" i="2" s="1"/>
  <c r="E32" i="2" s="1"/>
  <c r="F32" i="2" s="1"/>
  <c r="M32" i="2" s="1"/>
  <c r="C31" i="2"/>
  <c r="I31" i="2" s="1"/>
  <c r="C30" i="2"/>
  <c r="I30" i="2" s="1"/>
  <c r="C29" i="2"/>
  <c r="I29" i="2" s="1"/>
  <c r="C28" i="2"/>
  <c r="I28" i="2" s="1"/>
  <c r="C27" i="2"/>
  <c r="C26" i="2"/>
  <c r="I26" i="2" s="1"/>
  <c r="C25" i="2"/>
  <c r="D25" i="2" s="1"/>
  <c r="E25" i="2" s="1"/>
  <c r="F25" i="2" s="1"/>
  <c r="C24" i="2"/>
  <c r="D24" i="2" s="1"/>
  <c r="E24" i="2" s="1"/>
  <c r="F24" i="2" s="1"/>
  <c r="C23" i="2"/>
  <c r="D23" i="2" s="1"/>
  <c r="E23" i="2" s="1"/>
  <c r="F23" i="2" s="1"/>
  <c r="C22" i="2"/>
  <c r="I22" i="2" s="1"/>
  <c r="C21" i="2"/>
  <c r="I21" i="2" s="1"/>
  <c r="C20" i="2"/>
  <c r="I20" i="2" s="1"/>
  <c r="C19" i="2"/>
  <c r="I19" i="2" s="1"/>
  <c r="C18" i="2"/>
  <c r="I18" i="2" s="1"/>
  <c r="C17" i="2"/>
  <c r="I17" i="2" s="1"/>
  <c r="C16" i="2"/>
  <c r="I16" i="2" s="1"/>
  <c r="C15" i="2"/>
  <c r="I15" i="2" s="1"/>
  <c r="C14" i="2"/>
  <c r="I14" i="2" s="1"/>
  <c r="C13" i="2"/>
  <c r="I13" i="2" s="1"/>
  <c r="C12" i="2"/>
  <c r="I12" i="2" s="1"/>
  <c r="C11" i="2"/>
  <c r="I11" i="2" s="1"/>
  <c r="C10" i="2"/>
  <c r="I10" i="2" s="1"/>
  <c r="C9" i="2"/>
  <c r="D9" i="2" s="1"/>
  <c r="E9" i="2" s="1"/>
  <c r="C8" i="2"/>
  <c r="D8" i="2" s="1"/>
  <c r="E8" i="2" s="1"/>
  <c r="C7" i="2"/>
  <c r="D7" i="2" s="1"/>
  <c r="E7" i="2" s="1"/>
  <c r="C6" i="2"/>
  <c r="D6" i="2" s="1"/>
  <c r="C5" i="2"/>
  <c r="D5" i="2" s="1"/>
  <c r="E5" i="2" s="1"/>
  <c r="L5" i="2" s="1"/>
  <c r="C4" i="2"/>
  <c r="D4" i="2" s="1"/>
  <c r="E4" i="2" s="1"/>
  <c r="L4" i="2" s="1"/>
  <c r="C3" i="2"/>
  <c r="D3" i="2" s="1"/>
  <c r="E3" i="2" s="1"/>
  <c r="E3" i="1"/>
  <c r="F3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E7" i="1"/>
  <c r="E6" i="1"/>
  <c r="F6" i="1" s="1"/>
  <c r="E5" i="1"/>
  <c r="F5" i="1" s="1"/>
  <c r="E4" i="1"/>
  <c r="I7" i="1"/>
  <c r="I13" i="1"/>
  <c r="I11" i="1"/>
  <c r="I10" i="1"/>
  <c r="D3" i="1"/>
  <c r="H3" i="1" s="1"/>
  <c r="D4" i="1"/>
  <c r="H4" i="1"/>
  <c r="D5" i="1"/>
  <c r="H5" i="1" s="1"/>
  <c r="D6" i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/>
  <c r="M68" i="4" l="1"/>
  <c r="F68" i="4"/>
  <c r="F127" i="4"/>
  <c r="M127" i="4"/>
  <c r="M142" i="4"/>
  <c r="F142" i="4"/>
  <c r="F178" i="4"/>
  <c r="M178" i="4"/>
  <c r="F186" i="4"/>
  <c r="G32" i="4"/>
  <c r="O32" i="4" s="1"/>
  <c r="N32" i="4"/>
  <c r="M32" i="4"/>
  <c r="F220" i="4"/>
  <c r="F143" i="4"/>
  <c r="M248" i="4"/>
  <c r="F248" i="4"/>
  <c r="F78" i="4"/>
  <c r="M120" i="4"/>
  <c r="F212" i="4"/>
  <c r="F24" i="4"/>
  <c r="F104" i="4"/>
  <c r="M152" i="4"/>
  <c r="F188" i="4"/>
  <c r="F6" i="4"/>
  <c r="M6" i="4" s="1"/>
  <c r="F34" i="4"/>
  <c r="F162" i="4"/>
  <c r="F172" i="4"/>
  <c r="M222" i="4"/>
  <c r="N113" i="4"/>
  <c r="O113" i="4"/>
  <c r="M136" i="4"/>
  <c r="F17" i="4"/>
  <c r="F114" i="4"/>
  <c r="M62" i="4"/>
  <c r="F62" i="4"/>
  <c r="M80" i="4"/>
  <c r="G80" i="4"/>
  <c r="O80" i="4" s="1"/>
  <c r="M106" i="4"/>
  <c r="F260" i="4"/>
  <c r="F46" i="4"/>
  <c r="M46" i="4" s="1"/>
  <c r="M233" i="4"/>
  <c r="F18" i="4"/>
  <c r="M18" i="4" s="1"/>
  <c r="F206" i="4"/>
  <c r="M165" i="4"/>
  <c r="F165" i="4"/>
  <c r="M215" i="4"/>
  <c r="G215" i="4"/>
  <c r="O215" i="4" s="1"/>
  <c r="G72" i="4"/>
  <c r="O72" i="4" s="1"/>
  <c r="F98" i="4"/>
  <c r="M107" i="4"/>
  <c r="M146" i="4"/>
  <c r="F146" i="4"/>
  <c r="M234" i="4"/>
  <c r="G234" i="4"/>
  <c r="O234" i="4" s="1"/>
  <c r="M15" i="4"/>
  <c r="F15" i="4"/>
  <c r="F156" i="4"/>
  <c r="M198" i="4"/>
  <c r="F198" i="4"/>
  <c r="F27" i="4"/>
  <c r="M27" i="4"/>
  <c r="F38" i="4"/>
  <c r="M38" i="4" s="1"/>
  <c r="M55" i="4"/>
  <c r="F55" i="4"/>
  <c r="N90" i="4"/>
  <c r="M90" i="4"/>
  <c r="G90" i="4"/>
  <c r="O90" i="4" s="1"/>
  <c r="F108" i="4"/>
  <c r="M116" i="4"/>
  <c r="G116" i="4"/>
  <c r="O116" i="4" s="1"/>
  <c r="F123" i="4"/>
  <c r="M123" i="4"/>
  <c r="F216" i="4"/>
  <c r="G79" i="4"/>
  <c r="O79" i="4" s="1"/>
  <c r="M130" i="4"/>
  <c r="G130" i="4"/>
  <c r="O130" i="4" s="1"/>
  <c r="N10" i="4"/>
  <c r="G10" i="4"/>
  <c r="O10" i="4" s="1"/>
  <c r="F39" i="4"/>
  <c r="M39" i="4" s="1"/>
  <c r="F91" i="4"/>
  <c r="F109" i="4"/>
  <c r="M109" i="4"/>
  <c r="M226" i="4"/>
  <c r="F226" i="4"/>
  <c r="F54" i="4"/>
  <c r="M54" i="4"/>
  <c r="N139" i="4"/>
  <c r="F56" i="4"/>
  <c r="M56" i="4"/>
  <c r="F20" i="4"/>
  <c r="M20" i="4"/>
  <c r="F124" i="4"/>
  <c r="F192" i="4"/>
  <c r="M192" i="4" s="1"/>
  <c r="M8" i="4"/>
  <c r="F8" i="4"/>
  <c r="M149" i="4"/>
  <c r="F149" i="4"/>
  <c r="F244" i="4"/>
  <c r="M28" i="4"/>
  <c r="F28" i="4"/>
  <c r="F40" i="4"/>
  <c r="F100" i="4"/>
  <c r="M100" i="4" s="1"/>
  <c r="N117" i="4"/>
  <c r="M52" i="4"/>
  <c r="F52" i="4"/>
  <c r="F12" i="4"/>
  <c r="N66" i="4"/>
  <c r="M66" i="4"/>
  <c r="G66" i="4"/>
  <c r="O66" i="4" s="1"/>
  <c r="G92" i="4"/>
  <c r="O92" i="4" s="1"/>
  <c r="F140" i="4"/>
  <c r="F264" i="4"/>
  <c r="F44" i="4"/>
  <c r="N110" i="4"/>
  <c r="F37" i="4"/>
  <c r="M37" i="4"/>
  <c r="F13" i="4"/>
  <c r="M13" i="4" s="1"/>
  <c r="N75" i="4"/>
  <c r="M150" i="4"/>
  <c r="F150" i="4"/>
  <c r="F86" i="4"/>
  <c r="M86" i="4"/>
  <c r="N84" i="4"/>
  <c r="M84" i="4"/>
  <c r="G84" i="4"/>
  <c r="O84" i="4" s="1"/>
  <c r="F36" i="4"/>
  <c r="M14" i="4"/>
  <c r="F14" i="4"/>
  <c r="F59" i="4"/>
  <c r="M76" i="4"/>
  <c r="F76" i="4"/>
  <c r="F94" i="4"/>
  <c r="F119" i="4"/>
  <c r="M283" i="4"/>
  <c r="M147" i="4"/>
  <c r="F147" i="4"/>
  <c r="M60" i="4"/>
  <c r="E22" i="4"/>
  <c r="G53" i="4"/>
  <c r="O53" i="4" s="1"/>
  <c r="F60" i="4"/>
  <c r="F74" i="4"/>
  <c r="M74" i="4" s="1"/>
  <c r="E81" i="4"/>
  <c r="F120" i="4"/>
  <c r="G139" i="4"/>
  <c r="O139" i="4" s="1"/>
  <c r="F152" i="4"/>
  <c r="J183" i="4"/>
  <c r="E183" i="4"/>
  <c r="G202" i="4"/>
  <c r="O202" i="4" s="1"/>
  <c r="E231" i="4"/>
  <c r="F252" i="4"/>
  <c r="M252" i="4" s="1"/>
  <c r="G102" i="4"/>
  <c r="O102" i="4" s="1"/>
  <c r="O236" i="4"/>
  <c r="M356" i="4"/>
  <c r="F356" i="4"/>
  <c r="K124" i="4"/>
  <c r="J124" i="4"/>
  <c r="K170" i="4"/>
  <c r="J170" i="4"/>
  <c r="N241" i="4"/>
  <c r="F283" i="4"/>
  <c r="E57" i="4"/>
  <c r="F64" i="4"/>
  <c r="E71" i="4"/>
  <c r="G88" i="4"/>
  <c r="O88" i="4" s="1"/>
  <c r="G95" i="4"/>
  <c r="O95" i="4" s="1"/>
  <c r="J102" i="4"/>
  <c r="N135" i="4"/>
  <c r="J148" i="4"/>
  <c r="M161" i="4"/>
  <c r="M170" i="4"/>
  <c r="F170" i="4"/>
  <c r="K202" i="4"/>
  <c r="F222" i="4"/>
  <c r="G241" i="4"/>
  <c r="O241" i="4" s="1"/>
  <c r="M259" i="4"/>
  <c r="K264" i="4"/>
  <c r="M270" i="4"/>
  <c r="G276" i="4"/>
  <c r="O276" i="4" s="1"/>
  <c r="N276" i="4"/>
  <c r="M295" i="4"/>
  <c r="F295" i="4"/>
  <c r="F50" i="4"/>
  <c r="F26" i="4"/>
  <c r="O29" i="4"/>
  <c r="E33" i="4"/>
  <c r="J36" i="4"/>
  <c r="F106" i="4"/>
  <c r="F128" i="4"/>
  <c r="N161" i="4"/>
  <c r="F179" i="4"/>
  <c r="J212" i="4"/>
  <c r="J226" i="4"/>
  <c r="N236" i="4"/>
  <c r="M247" i="4"/>
  <c r="J253" i="4"/>
  <c r="E253" i="4"/>
  <c r="F259" i="4"/>
  <c r="N270" i="4"/>
  <c r="E47" i="4"/>
  <c r="J88" i="4"/>
  <c r="K92" i="4"/>
  <c r="M102" i="4"/>
  <c r="E132" i="4"/>
  <c r="M148" i="4"/>
  <c r="E175" i="4"/>
  <c r="N247" i="4"/>
  <c r="K140" i="4"/>
  <c r="M144" i="4"/>
  <c r="F144" i="4"/>
  <c r="N148" i="4"/>
  <c r="J259" i="4"/>
  <c r="M276" i="4"/>
  <c r="M302" i="4"/>
  <c r="F335" i="4"/>
  <c r="M166" i="4"/>
  <c r="F271" i="4"/>
  <c r="K284" i="4"/>
  <c r="J284" i="4"/>
  <c r="G302" i="4"/>
  <c r="O302" i="4" s="1"/>
  <c r="F23" i="4"/>
  <c r="M23" i="4" s="1"/>
  <c r="K26" i="4"/>
  <c r="F30" i="4"/>
  <c r="M30" i="4" s="1"/>
  <c r="G85" i="4"/>
  <c r="O85" i="4" s="1"/>
  <c r="N88" i="4"/>
  <c r="E103" i="4"/>
  <c r="G110" i="4"/>
  <c r="O110" i="4" s="1"/>
  <c r="G117" i="4"/>
  <c r="O117" i="4" s="1"/>
  <c r="F136" i="4"/>
  <c r="F166" i="4"/>
  <c r="N184" i="4"/>
  <c r="G189" i="4"/>
  <c r="O189" i="4" s="1"/>
  <c r="G194" i="4"/>
  <c r="O194" i="4" s="1"/>
  <c r="E203" i="4"/>
  <c r="M254" i="4"/>
  <c r="F254" i="4"/>
  <c r="M266" i="4"/>
  <c r="G266" i="4"/>
  <c r="O266" i="4" s="1"/>
  <c r="M284" i="4"/>
  <c r="F284" i="4"/>
  <c r="G392" i="4"/>
  <c r="O392" i="4" s="1"/>
  <c r="M392" i="4"/>
  <c r="J40" i="4"/>
  <c r="K44" i="4"/>
  <c r="M121" i="4"/>
  <c r="E153" i="4"/>
  <c r="M171" i="4"/>
  <c r="E227" i="4"/>
  <c r="J227" i="4"/>
  <c r="F242" i="4"/>
  <c r="M242" i="4" s="1"/>
  <c r="J166" i="4"/>
  <c r="N171" i="4"/>
  <c r="M208" i="4"/>
  <c r="M213" i="4"/>
  <c r="M290" i="4"/>
  <c r="M318" i="4"/>
  <c r="G75" i="4"/>
  <c r="O75" i="4" s="1"/>
  <c r="F82" i="4"/>
  <c r="M82" i="4" s="1"/>
  <c r="E89" i="4"/>
  <c r="J92" i="4"/>
  <c r="G96" i="4"/>
  <c r="O96" i="4" s="1"/>
  <c r="J136" i="4"/>
  <c r="G158" i="4"/>
  <c r="O158" i="4" s="1"/>
  <c r="N180" i="4"/>
  <c r="G180" i="4"/>
  <c r="O180" i="4" s="1"/>
  <c r="N213" i="4"/>
  <c r="N237" i="4"/>
  <c r="N290" i="4"/>
  <c r="N318" i="4"/>
  <c r="K30" i="4"/>
  <c r="F58" i="4"/>
  <c r="E65" i="4"/>
  <c r="J68" i="4"/>
  <c r="N121" i="4"/>
  <c r="M125" i="4"/>
  <c r="E129" i="4"/>
  <c r="J140" i="4"/>
  <c r="F145" i="4"/>
  <c r="J162" i="4"/>
  <c r="F185" i="4"/>
  <c r="M194" i="4"/>
  <c r="E199" i="4"/>
  <c r="G213" i="4"/>
  <c r="O213" i="4" s="1"/>
  <c r="E223" i="4"/>
  <c r="M255" i="4"/>
  <c r="F255" i="4"/>
  <c r="N310" i="4"/>
  <c r="F190" i="4"/>
  <c r="M190" i="4" s="1"/>
  <c r="M228" i="4"/>
  <c r="F228" i="4"/>
  <c r="J248" i="4"/>
  <c r="O409" i="4"/>
  <c r="N409" i="4"/>
  <c r="E93" i="4"/>
  <c r="F107" i="4"/>
  <c r="E209" i="4"/>
  <c r="N218" i="4"/>
  <c r="F233" i="4"/>
  <c r="K260" i="4"/>
  <c r="F267" i="4"/>
  <c r="E291" i="4"/>
  <c r="E41" i="4"/>
  <c r="J114" i="4"/>
  <c r="F118" i="4"/>
  <c r="E133" i="4"/>
  <c r="F154" i="4"/>
  <c r="M158" i="4"/>
  <c r="O427" i="4"/>
  <c r="N427" i="4"/>
  <c r="M92" i="4"/>
  <c r="M61" i="4"/>
  <c r="J20" i="4"/>
  <c r="K58" i="4"/>
  <c r="E111" i="4"/>
  <c r="F176" i="4"/>
  <c r="G181" i="4"/>
  <c r="O181" i="4" s="1"/>
  <c r="F195" i="4"/>
  <c r="M195" i="4" s="1"/>
  <c r="G214" i="4"/>
  <c r="O214" i="4" s="1"/>
  <c r="M214" i="4"/>
  <c r="F238" i="4"/>
  <c r="J261" i="4"/>
  <c r="E261" i="4"/>
  <c r="G43" i="4"/>
  <c r="O43" i="4" s="1"/>
  <c r="J13" i="4"/>
  <c r="J27" i="4"/>
  <c r="J72" i="4"/>
  <c r="J118" i="4"/>
  <c r="K150" i="4"/>
  <c r="J150" i="4"/>
  <c r="E163" i="4"/>
  <c r="J163" i="4"/>
  <c r="E219" i="4"/>
  <c r="E229" i="4"/>
  <c r="J249" i="4"/>
  <c r="E249" i="4"/>
  <c r="O320" i="4"/>
  <c r="N320" i="4"/>
  <c r="G352" i="4"/>
  <c r="O352" i="4" s="1"/>
  <c r="M352" i="4"/>
  <c r="E31" i="4"/>
  <c r="J34" i="4"/>
  <c r="E45" i="4"/>
  <c r="E69" i="4"/>
  <c r="M79" i="4"/>
  <c r="J86" i="4"/>
  <c r="J100" i="4"/>
  <c r="G122" i="4"/>
  <c r="O122" i="4" s="1"/>
  <c r="F126" i="4"/>
  <c r="M126" i="4" s="1"/>
  <c r="F137" i="4"/>
  <c r="M137" i="4" s="1"/>
  <c r="F168" i="4"/>
  <c r="J172" i="4"/>
  <c r="K186" i="4"/>
  <c r="J186" i="4"/>
  <c r="F191" i="4"/>
  <c r="J195" i="4"/>
  <c r="E205" i="4"/>
  <c r="E256" i="4"/>
  <c r="K256" i="4"/>
  <c r="J6" i="4"/>
  <c r="E7" i="4"/>
  <c r="J55" i="4"/>
  <c r="J62" i="4"/>
  <c r="M72" i="4"/>
  <c r="E97" i="4"/>
  <c r="E155" i="4"/>
  <c r="E159" i="4"/>
  <c r="M200" i="4"/>
  <c r="F200" i="4"/>
  <c r="J238" i="4"/>
  <c r="M286" i="4"/>
  <c r="N16" i="4"/>
  <c r="K10" i="4"/>
  <c r="F239" i="4"/>
  <c r="M239" i="4"/>
  <c r="J244" i="4"/>
  <c r="N286" i="4"/>
  <c r="F9" i="4"/>
  <c r="J82" i="4"/>
  <c r="F48" i="4"/>
  <c r="M48" i="4" s="1"/>
  <c r="J17" i="4"/>
  <c r="M10" i="4"/>
  <c r="J24" i="4"/>
  <c r="K28" i="4"/>
  <c r="K108" i="4"/>
  <c r="J108" i="4"/>
  <c r="J126" i="4"/>
  <c r="M224" i="4"/>
  <c r="O274" i="4"/>
  <c r="K280" i="4"/>
  <c r="J280" i="4"/>
  <c r="J38" i="4"/>
  <c r="J104" i="4"/>
  <c r="F164" i="4"/>
  <c r="K196" i="4"/>
  <c r="J196" i="4"/>
  <c r="K210" i="4"/>
  <c r="J210" i="4"/>
  <c r="N280" i="4"/>
  <c r="F314" i="4"/>
  <c r="K54" i="4"/>
  <c r="J37" i="4"/>
  <c r="J44" i="4"/>
  <c r="J14" i="4"/>
  <c r="F21" i="4"/>
  <c r="E73" i="4"/>
  <c r="J76" i="4"/>
  <c r="E87" i="4"/>
  <c r="J90" i="4"/>
  <c r="K134" i="4"/>
  <c r="J134" i="4"/>
  <c r="J142" i="4"/>
  <c r="M151" i="4"/>
  <c r="E173" i="4"/>
  <c r="F210" i="4"/>
  <c r="J234" i="4"/>
  <c r="G280" i="4"/>
  <c r="O280" i="4" s="1"/>
  <c r="E287" i="4"/>
  <c r="M306" i="4"/>
  <c r="F306" i="4"/>
  <c r="F322" i="4"/>
  <c r="G331" i="4"/>
  <c r="O331" i="4" s="1"/>
  <c r="M331" i="4"/>
  <c r="F370" i="4"/>
  <c r="N201" i="4"/>
  <c r="J257" i="4"/>
  <c r="E257" i="4"/>
  <c r="M293" i="4"/>
  <c r="J12" i="4"/>
  <c r="E63" i="4"/>
  <c r="F101" i="4"/>
  <c r="F112" i="4"/>
  <c r="M134" i="4"/>
  <c r="F134" i="4"/>
  <c r="J146" i="4"/>
  <c r="F182" i="4"/>
  <c r="F196" i="4"/>
  <c r="G201" i="4"/>
  <c r="O201" i="4" s="1"/>
  <c r="G211" i="4"/>
  <c r="O211" i="4" s="1"/>
  <c r="K220" i="4"/>
  <c r="J220" i="4"/>
  <c r="G263" i="4"/>
  <c r="O263" i="4" s="1"/>
  <c r="M280" i="4"/>
  <c r="F480" i="4"/>
  <c r="M480" i="4" s="1"/>
  <c r="J66" i="4"/>
  <c r="E77" i="4"/>
  <c r="J130" i="4"/>
  <c r="M138" i="4"/>
  <c r="F230" i="4"/>
  <c r="M230" i="4" s="1"/>
  <c r="E245" i="4"/>
  <c r="M251" i="4"/>
  <c r="N268" i="4"/>
  <c r="E323" i="4"/>
  <c r="J323" i="4"/>
  <c r="E11" i="4"/>
  <c r="G42" i="4"/>
  <c r="F49" i="4"/>
  <c r="E25" i="4"/>
  <c r="J28" i="4"/>
  <c r="N138" i="4"/>
  <c r="N151" i="4"/>
  <c r="E169" i="4"/>
  <c r="M225" i="4"/>
  <c r="N251" i="4"/>
  <c r="N275" i="4"/>
  <c r="M388" i="4"/>
  <c r="N70" i="4"/>
  <c r="G70" i="4"/>
  <c r="O70" i="4" s="1"/>
  <c r="M105" i="4"/>
  <c r="M211" i="4"/>
  <c r="N225" i="4"/>
  <c r="K230" i="4"/>
  <c r="M263" i="4"/>
  <c r="J307" i="4"/>
  <c r="E307" i="4"/>
  <c r="M315" i="4"/>
  <c r="F315" i="4"/>
  <c r="F332" i="4"/>
  <c r="K60" i="4"/>
  <c r="F105" i="4"/>
  <c r="E160" i="4"/>
  <c r="J252" i="4"/>
  <c r="K252" i="4"/>
  <c r="G372" i="4"/>
  <c r="O372" i="4" s="1"/>
  <c r="O415" i="4"/>
  <c r="N415" i="4"/>
  <c r="J433" i="4"/>
  <c r="E433" i="4"/>
  <c r="G468" i="4"/>
  <c r="O468" i="4" s="1"/>
  <c r="F475" i="4"/>
  <c r="M475" i="4" s="1"/>
  <c r="F519" i="4"/>
  <c r="N344" i="4"/>
  <c r="G344" i="4"/>
  <c r="O344" i="4" s="1"/>
  <c r="E363" i="4"/>
  <c r="G367" i="4"/>
  <c r="O367" i="4" s="1"/>
  <c r="M550" i="4"/>
  <c r="F353" i="4"/>
  <c r="M353" i="4" s="1"/>
  <c r="F358" i="4"/>
  <c r="N404" i="4"/>
  <c r="J461" i="4"/>
  <c r="E461" i="4"/>
  <c r="N327" i="4"/>
  <c r="K332" i="4"/>
  <c r="M367" i="4"/>
  <c r="N421" i="4"/>
  <c r="N434" i="4"/>
  <c r="G434" i="4"/>
  <c r="O434" i="4" s="1"/>
  <c r="M468" i="4"/>
  <c r="F319" i="4"/>
  <c r="M319" i="4" s="1"/>
  <c r="M340" i="4"/>
  <c r="F340" i="4"/>
  <c r="M344" i="4"/>
  <c r="J353" i="4"/>
  <c r="F441" i="4"/>
  <c r="M441" i="4" s="1"/>
  <c r="M448" i="4"/>
  <c r="F448" i="4"/>
  <c r="E336" i="4"/>
  <c r="E378" i="4"/>
  <c r="M383" i="4"/>
  <c r="J388" i="4"/>
  <c r="K388" i="4"/>
  <c r="M398" i="4"/>
  <c r="E410" i="4"/>
  <c r="E416" i="4"/>
  <c r="F585" i="4"/>
  <c r="M585" i="4" s="1"/>
  <c r="E345" i="4"/>
  <c r="J373" i="4"/>
  <c r="F383" i="4"/>
  <c r="N398" i="4"/>
  <c r="M434" i="4"/>
  <c r="G455" i="4"/>
  <c r="O455" i="4" s="1"/>
  <c r="F490" i="4"/>
  <c r="G299" i="4"/>
  <c r="O299" i="4" s="1"/>
  <c r="N299" i="4"/>
  <c r="E311" i="4"/>
  <c r="F328" i="4"/>
  <c r="M328" i="4" s="1"/>
  <c r="E349" i="4"/>
  <c r="M373" i="4"/>
  <c r="F388" i="4"/>
  <c r="F399" i="4"/>
  <c r="M399" i="4" s="1"/>
  <c r="G435" i="4"/>
  <c r="O435" i="4" s="1"/>
  <c r="K448" i="4"/>
  <c r="J383" i="4"/>
  <c r="N394" i="4"/>
  <c r="G394" i="4"/>
  <c r="O394" i="4" s="1"/>
  <c r="J491" i="4"/>
  <c r="E491" i="4"/>
  <c r="F324" i="4"/>
  <c r="M324" i="4" s="1"/>
  <c r="J332" i="4"/>
  <c r="F354" i="4"/>
  <c r="M354" i="4" s="1"/>
  <c r="E359" i="4"/>
  <c r="J399" i="4"/>
  <c r="M455" i="4"/>
  <c r="M303" i="4"/>
  <c r="J328" i="4"/>
  <c r="F364" i="4"/>
  <c r="J394" i="4"/>
  <c r="M435" i="4"/>
  <c r="N570" i="4"/>
  <c r="N303" i="4"/>
  <c r="K354" i="4"/>
  <c r="N368" i="4"/>
  <c r="K400" i="4"/>
  <c r="J400" i="4"/>
  <c r="J429" i="4"/>
  <c r="E429" i="4"/>
  <c r="O443" i="4"/>
  <c r="K500" i="4"/>
  <c r="J500" i="4"/>
  <c r="F554" i="4"/>
  <c r="M268" i="4"/>
  <c r="F272" i="4"/>
  <c r="E337" i="4"/>
  <c r="J337" i="4"/>
  <c r="M389" i="4"/>
  <c r="F389" i="4"/>
  <c r="F400" i="4"/>
  <c r="M417" i="4"/>
  <c r="G492" i="4"/>
  <c r="O492" i="4" s="1"/>
  <c r="M492" i="4"/>
  <c r="J333" i="4"/>
  <c r="E333" i="4"/>
  <c r="G374" i="4"/>
  <c r="O374" i="4" s="1"/>
  <c r="N384" i="4"/>
  <c r="F417" i="4"/>
  <c r="F450" i="4"/>
  <c r="M450" i="4" s="1"/>
  <c r="N456" i="4"/>
  <c r="M456" i="4"/>
  <c r="M471" i="4"/>
  <c r="F471" i="4"/>
  <c r="M478" i="4"/>
  <c r="N515" i="4"/>
  <c r="M515" i="4"/>
  <c r="G515" i="4"/>
  <c r="O515" i="4" s="1"/>
  <c r="F522" i="4"/>
  <c r="M288" i="4"/>
  <c r="G292" i="4"/>
  <c r="O292" i="4" s="1"/>
  <c r="F300" i="4"/>
  <c r="F316" i="4"/>
  <c r="M320" i="4"/>
  <c r="M341" i="4"/>
  <c r="K360" i="4"/>
  <c r="G384" i="4"/>
  <c r="O384" i="4" s="1"/>
  <c r="F395" i="4"/>
  <c r="M395" i="4" s="1"/>
  <c r="N423" i="4"/>
  <c r="G436" i="4"/>
  <c r="O436" i="4" s="1"/>
  <c r="M443" i="4"/>
  <c r="G456" i="4"/>
  <c r="O456" i="4" s="1"/>
  <c r="O500" i="4"/>
  <c r="N500" i="4"/>
  <c r="J537" i="4"/>
  <c r="E537" i="4"/>
  <c r="M350" i="4"/>
  <c r="N406" i="4"/>
  <c r="G406" i="4"/>
  <c r="O406" i="4" s="1"/>
  <c r="K418" i="4"/>
  <c r="J418" i="4"/>
  <c r="N443" i="4"/>
  <c r="M464" i="4"/>
  <c r="N508" i="4"/>
  <c r="G508" i="4"/>
  <c r="O508" i="4" s="1"/>
  <c r="M563" i="4"/>
  <c r="K268" i="4"/>
  <c r="G288" i="4"/>
  <c r="O288" i="4" s="1"/>
  <c r="F304" i="4"/>
  <c r="G312" i="4"/>
  <c r="O312" i="4" s="1"/>
  <c r="E325" i="4"/>
  <c r="F329" i="4"/>
  <c r="M346" i="4"/>
  <c r="F350" i="4"/>
  <c r="F360" i="4"/>
  <c r="M365" i="4"/>
  <c r="F365" i="4"/>
  <c r="K424" i="4"/>
  <c r="J424" i="4"/>
  <c r="J436" i="4"/>
  <c r="F464" i="4"/>
  <c r="F656" i="4"/>
  <c r="N346" i="4"/>
  <c r="G346" i="4"/>
  <c r="O346" i="4" s="1"/>
  <c r="F390" i="4"/>
  <c r="M390" i="4" s="1"/>
  <c r="J406" i="4"/>
  <c r="M436" i="4"/>
  <c r="F516" i="4"/>
  <c r="M523" i="4"/>
  <c r="F523" i="4"/>
  <c r="K288" i="4"/>
  <c r="F308" i="4"/>
  <c r="J312" i="4"/>
  <c r="G321" i="4"/>
  <c r="O321" i="4" s="1"/>
  <c r="F338" i="4"/>
  <c r="M338" i="4" s="1"/>
  <c r="N355" i="4"/>
  <c r="J360" i="4"/>
  <c r="M406" i="4"/>
  <c r="M419" i="4"/>
  <c r="F424" i="4"/>
  <c r="N444" i="4"/>
  <c r="F457" i="4"/>
  <c r="M457" i="4" s="1"/>
  <c r="M508" i="4"/>
  <c r="E217" i="4"/>
  <c r="F224" i="4"/>
  <c r="E235" i="4"/>
  <c r="E265" i="4"/>
  <c r="E269" i="4"/>
  <c r="F285" i="4"/>
  <c r="J304" i="4"/>
  <c r="G317" i="4"/>
  <c r="O317" i="4" s="1"/>
  <c r="J329" i="4"/>
  <c r="J346" i="4"/>
  <c r="M351" i="4"/>
  <c r="J380" i="4"/>
  <c r="M412" i="4"/>
  <c r="F419" i="4"/>
  <c r="G444" i="4"/>
  <c r="O444" i="4" s="1"/>
  <c r="K464" i="4"/>
  <c r="M472" i="4"/>
  <c r="F472" i="4"/>
  <c r="E157" i="4"/>
  <c r="E193" i="4"/>
  <c r="F250" i="4"/>
  <c r="M250" i="4" s="1"/>
  <c r="E273" i="4"/>
  <c r="F293" i="4"/>
  <c r="E297" i="4"/>
  <c r="J308" i="4"/>
  <c r="J321" i="4"/>
  <c r="F342" i="4"/>
  <c r="M342" i="4" s="1"/>
  <c r="F351" i="4"/>
  <c r="J356" i="4"/>
  <c r="K356" i="4"/>
  <c r="F385" i="4"/>
  <c r="M385" i="4" s="1"/>
  <c r="N412" i="4"/>
  <c r="F494" i="4"/>
  <c r="F246" i="4"/>
  <c r="M246" i="4" s="1"/>
  <c r="E277" i="4"/>
  <c r="E281" i="4"/>
  <c r="M313" i="4"/>
  <c r="J317" i="4"/>
  <c r="M321" i="4"/>
  <c r="J361" i="4"/>
  <c r="E361" i="4"/>
  <c r="F376" i="4"/>
  <c r="M380" i="4"/>
  <c r="F396" i="4"/>
  <c r="F425" i="4"/>
  <c r="M425" i="4" s="1"/>
  <c r="M444" i="4"/>
  <c r="J465" i="4"/>
  <c r="E465" i="4"/>
  <c r="E167" i="4"/>
  <c r="E207" i="4"/>
  <c r="E221" i="4"/>
  <c r="J242" i="4"/>
  <c r="J285" i="4"/>
  <c r="F313" i="4"/>
  <c r="M317" i="4"/>
  <c r="K330" i="4"/>
  <c r="J330" i="4"/>
  <c r="J351" i="4"/>
  <c r="J370" i="4"/>
  <c r="N380" i="4"/>
  <c r="J385" i="4"/>
  <c r="J391" i="4"/>
  <c r="E391" i="4"/>
  <c r="F431" i="4"/>
  <c r="F438" i="4"/>
  <c r="M458" i="4"/>
  <c r="F510" i="4"/>
  <c r="M510" i="4" s="1"/>
  <c r="J147" i="4"/>
  <c r="K224" i="4"/>
  <c r="K246" i="4"/>
  <c r="J250" i="4"/>
  <c r="E301" i="4"/>
  <c r="K342" i="4"/>
  <c r="M347" i="4"/>
  <c r="F402" i="4"/>
  <c r="F413" i="4"/>
  <c r="J425" i="4"/>
  <c r="N451" i="4"/>
  <c r="J313" i="4"/>
  <c r="K326" i="4"/>
  <c r="J326" i="4"/>
  <c r="M334" i="4"/>
  <c r="K376" i="4"/>
  <c r="M408" i="4"/>
  <c r="F408" i="4"/>
  <c r="K452" i="4"/>
  <c r="J452" i="4"/>
  <c r="F466" i="4"/>
  <c r="M466" i="4" s="1"/>
  <c r="G487" i="4"/>
  <c r="O487" i="4" s="1"/>
  <c r="M487" i="4"/>
  <c r="F19" i="4"/>
  <c r="M19" i="4" s="1"/>
  <c r="F35" i="4"/>
  <c r="M35" i="4" s="1"/>
  <c r="F51" i="4"/>
  <c r="M51" i="4" s="1"/>
  <c r="F67" i="4"/>
  <c r="F83" i="4"/>
  <c r="F99" i="4"/>
  <c r="F115" i="4"/>
  <c r="G131" i="4"/>
  <c r="O131" i="4" s="1"/>
  <c r="F141" i="4"/>
  <c r="F177" i="4"/>
  <c r="M177" i="4" s="1"/>
  <c r="J180" i="4"/>
  <c r="E187" i="4"/>
  <c r="G305" i="4"/>
  <c r="O305" i="4" s="1"/>
  <c r="F309" i="4"/>
  <c r="M309" i="4" s="1"/>
  <c r="N330" i="4"/>
  <c r="G330" i="4"/>
  <c r="O330" i="4" s="1"/>
  <c r="N334" i="4"/>
  <c r="G366" i="4"/>
  <c r="O366" i="4" s="1"/>
  <c r="E381" i="4"/>
  <c r="J413" i="4"/>
  <c r="M420" i="4"/>
  <c r="M452" i="4"/>
  <c r="J371" i="4"/>
  <c r="E371" i="4"/>
  <c r="F397" i="4"/>
  <c r="K402" i="4"/>
  <c r="N420" i="4"/>
  <c r="M446" i="4"/>
  <c r="F467" i="4"/>
  <c r="M467" i="4" s="1"/>
  <c r="M481" i="4"/>
  <c r="F481" i="4"/>
  <c r="N518" i="4"/>
  <c r="M204" i="4"/>
  <c r="N232" i="4"/>
  <c r="N243" i="4"/>
  <c r="G243" i="4"/>
  <c r="O243" i="4" s="1"/>
  <c r="N258" i="4"/>
  <c r="N262" i="4"/>
  <c r="G262" i="4"/>
  <c r="O262" i="4" s="1"/>
  <c r="M282" i="4"/>
  <c r="G326" i="4"/>
  <c r="O326" i="4" s="1"/>
  <c r="F339" i="4"/>
  <c r="M343" i="4"/>
  <c r="E377" i="4"/>
  <c r="G420" i="4"/>
  <c r="O420" i="4" s="1"/>
  <c r="F432" i="4"/>
  <c r="M574" i="4"/>
  <c r="F574" i="4"/>
  <c r="F204" i="4"/>
  <c r="G232" i="4"/>
  <c r="O232" i="4" s="1"/>
  <c r="G258" i="4"/>
  <c r="O258" i="4" s="1"/>
  <c r="F282" i="4"/>
  <c r="M305" i="4"/>
  <c r="F343" i="4"/>
  <c r="M357" i="4"/>
  <c r="F357" i="4"/>
  <c r="G362" i="4"/>
  <c r="O362" i="4" s="1"/>
  <c r="M366" i="4"/>
  <c r="J403" i="4"/>
  <c r="E403" i="4"/>
  <c r="N439" i="4"/>
  <c r="J460" i="4"/>
  <c r="K460" i="4"/>
  <c r="M236" i="4"/>
  <c r="J243" i="4"/>
  <c r="K262" i="4"/>
  <c r="M409" i="4"/>
  <c r="F414" i="4"/>
  <c r="M414" i="4" s="1"/>
  <c r="K420" i="4"/>
  <c r="G488" i="4"/>
  <c r="O488" i="4" s="1"/>
  <c r="O496" i="4"/>
  <c r="N496" i="4"/>
  <c r="K504" i="4"/>
  <c r="J504" i="4"/>
  <c r="M278" i="4"/>
  <c r="F278" i="4"/>
  <c r="J339" i="4"/>
  <c r="E453" i="4"/>
  <c r="J453" i="4"/>
  <c r="G482" i="4"/>
  <c r="O482" i="4" s="1"/>
  <c r="F541" i="4"/>
  <c r="M541" i="4" s="1"/>
  <c r="K218" i="4"/>
  <c r="K282" i="4"/>
  <c r="F298" i="4"/>
  <c r="M372" i="4"/>
  <c r="F440" i="4"/>
  <c r="F567" i="4"/>
  <c r="K560" i="4"/>
  <c r="J560" i="4"/>
  <c r="N579" i="4"/>
  <c r="G579" i="4"/>
  <c r="O579" i="4" s="1"/>
  <c r="J621" i="4"/>
  <c r="E621" i="4"/>
  <c r="F542" i="4"/>
  <c r="F548" i="4"/>
  <c r="F560" i="4"/>
  <c r="M606" i="4"/>
  <c r="F606" i="4"/>
  <c r="M423" i="4"/>
  <c r="J427" i="4"/>
  <c r="F447" i="4"/>
  <c r="E459" i="4"/>
  <c r="J475" i="4"/>
  <c r="N483" i="4"/>
  <c r="M500" i="4"/>
  <c r="N528" i="4"/>
  <c r="G528" i="4"/>
  <c r="O528" i="4" s="1"/>
  <c r="N566" i="4"/>
  <c r="F573" i="4"/>
  <c r="M573" i="4" s="1"/>
  <c r="F505" i="4"/>
  <c r="M505" i="4"/>
  <c r="G561" i="4"/>
  <c r="O561" i="4" s="1"/>
  <c r="K480" i="4"/>
  <c r="K484" i="4"/>
  <c r="J484" i="4"/>
  <c r="F538" i="4"/>
  <c r="K580" i="4"/>
  <c r="J580" i="4"/>
  <c r="M533" i="4"/>
  <c r="E615" i="4"/>
  <c r="O630" i="4"/>
  <c r="N630" i="4"/>
  <c r="M637" i="4"/>
  <c r="F670" i="4"/>
  <c r="E501" i="4"/>
  <c r="M580" i="4"/>
  <c r="G637" i="4"/>
  <c r="O637" i="4" s="1"/>
  <c r="K472" i="4"/>
  <c r="M524" i="4"/>
  <c r="F580" i="4"/>
  <c r="M484" i="4"/>
  <c r="F506" i="4"/>
  <c r="G524" i="4"/>
  <c r="O524" i="4" s="1"/>
  <c r="N533" i="4"/>
  <c r="F555" i="4"/>
  <c r="M555" i="4" s="1"/>
  <c r="N562" i="4"/>
  <c r="G562" i="4"/>
  <c r="O562" i="4" s="1"/>
  <c r="O588" i="4"/>
  <c r="N588" i="4"/>
  <c r="M608" i="4"/>
  <c r="F608" i="4"/>
  <c r="G476" i="4"/>
  <c r="O476" i="4" s="1"/>
  <c r="N484" i="4"/>
  <c r="F493" i="4"/>
  <c r="E497" i="4"/>
  <c r="G529" i="4"/>
  <c r="O529" i="4" s="1"/>
  <c r="J480" i="4"/>
  <c r="K520" i="4"/>
  <c r="J520" i="4"/>
  <c r="F544" i="4"/>
  <c r="F550" i="4"/>
  <c r="M520" i="4"/>
  <c r="K602" i="4"/>
  <c r="J602" i="4"/>
  <c r="N624" i="4"/>
  <c r="M624" i="4"/>
  <c r="G624" i="4"/>
  <c r="O624" i="4" s="1"/>
  <c r="G520" i="4"/>
  <c r="O520" i="4" s="1"/>
  <c r="M529" i="4"/>
  <c r="M562" i="4"/>
  <c r="F602" i="4"/>
  <c r="N631" i="4"/>
  <c r="G631" i="4"/>
  <c r="O631" i="4" s="1"/>
  <c r="M631" i="4"/>
  <c r="K444" i="4"/>
  <c r="J472" i="4"/>
  <c r="N489" i="4"/>
  <c r="E507" i="4"/>
  <c r="G534" i="4"/>
  <c r="O534" i="4" s="1"/>
  <c r="J550" i="4"/>
  <c r="N556" i="4"/>
  <c r="M589" i="4"/>
  <c r="M595" i="4"/>
  <c r="V594" i="4" s="1"/>
  <c r="G595" i="4"/>
  <c r="O595" i="4" s="1"/>
  <c r="X594" i="4" s="1"/>
  <c r="J477" i="4"/>
  <c r="E477" i="4"/>
  <c r="M502" i="4"/>
  <c r="N589" i="4"/>
  <c r="N502" i="4"/>
  <c r="M525" i="4"/>
  <c r="E545" i="4"/>
  <c r="F563" i="4"/>
  <c r="G589" i="4"/>
  <c r="O589" i="4" s="1"/>
  <c r="G473" i="4"/>
  <c r="O473" i="4" s="1"/>
  <c r="N473" i="4"/>
  <c r="N485" i="4"/>
  <c r="N525" i="4"/>
  <c r="G530" i="4"/>
  <c r="O530" i="4" s="1"/>
  <c r="F610" i="4"/>
  <c r="M610" i="4" s="1"/>
  <c r="M449" i="4"/>
  <c r="F449" i="4"/>
  <c r="K498" i="4"/>
  <c r="J498" i="4"/>
  <c r="F512" i="4"/>
  <c r="K516" i="4"/>
  <c r="K576" i="4"/>
  <c r="J576" i="4"/>
  <c r="M640" i="4"/>
  <c r="F640" i="4"/>
  <c r="E375" i="4"/>
  <c r="G382" i="4"/>
  <c r="O382" i="4" s="1"/>
  <c r="E393" i="4"/>
  <c r="E407" i="4"/>
  <c r="G418" i="4"/>
  <c r="O418" i="4" s="1"/>
  <c r="E437" i="4"/>
  <c r="E445" i="4"/>
  <c r="E469" i="4"/>
  <c r="M473" i="4"/>
  <c r="F498" i="4"/>
  <c r="M498" i="4"/>
  <c r="J530" i="4"/>
  <c r="J551" i="4"/>
  <c r="E551" i="4"/>
  <c r="G570" i="4"/>
  <c r="O570" i="4" s="1"/>
  <c r="F590" i="4"/>
  <c r="M590" i="4" s="1"/>
  <c r="F618" i="4"/>
  <c r="M618" i="4" s="1"/>
  <c r="J414" i="4"/>
  <c r="M557" i="4"/>
  <c r="M596" i="4"/>
  <c r="F379" i="4"/>
  <c r="F386" i="4"/>
  <c r="F422" i="4"/>
  <c r="M422" i="4" s="1"/>
  <c r="E426" i="4"/>
  <c r="F486" i="4"/>
  <c r="M486" i="4" s="1"/>
  <c r="J512" i="4"/>
  <c r="E526" i="4"/>
  <c r="M530" i="4"/>
  <c r="N557" i="4"/>
  <c r="F576" i="4"/>
  <c r="F583" i="4"/>
  <c r="G596" i="4"/>
  <c r="O596" i="4" s="1"/>
  <c r="M382" i="4"/>
  <c r="K404" i="4"/>
  <c r="J404" i="4"/>
  <c r="M411" i="4"/>
  <c r="F411" i="4"/>
  <c r="J490" i="4"/>
  <c r="N611" i="4"/>
  <c r="M611" i="4"/>
  <c r="G611" i="4"/>
  <c r="O611" i="4" s="1"/>
  <c r="M418" i="4"/>
  <c r="F478" i="4"/>
  <c r="J494" i="4"/>
  <c r="M499" i="4"/>
  <c r="E531" i="4"/>
  <c r="G546" i="4"/>
  <c r="O546" i="4" s="1"/>
  <c r="K558" i="4"/>
  <c r="J558" i="4"/>
  <c r="M564" i="4"/>
  <c r="F564" i="4"/>
  <c r="M570" i="4"/>
  <c r="F577" i="4"/>
  <c r="M330" i="4"/>
  <c r="G474" i="4"/>
  <c r="O474" i="4" s="1"/>
  <c r="G499" i="4"/>
  <c r="O499" i="4" s="1"/>
  <c r="F536" i="4"/>
  <c r="M536" i="4" s="1"/>
  <c r="M558" i="4"/>
  <c r="M584" i="4"/>
  <c r="F584" i="4"/>
  <c r="K612" i="4"/>
  <c r="J612" i="4"/>
  <c r="F634" i="4"/>
  <c r="M634" i="4" s="1"/>
  <c r="G404" i="4"/>
  <c r="O404" i="4" s="1"/>
  <c r="E430" i="4"/>
  <c r="K438" i="4"/>
  <c r="J438" i="4"/>
  <c r="F442" i="4"/>
  <c r="F446" i="4"/>
  <c r="G454" i="4"/>
  <c r="O454" i="4" s="1"/>
  <c r="F458" i="4"/>
  <c r="E462" i="4"/>
  <c r="K466" i="4"/>
  <c r="J466" i="4"/>
  <c r="G470" i="4"/>
  <c r="O470" i="4" s="1"/>
  <c r="F558" i="4"/>
  <c r="J442" i="4"/>
  <c r="J454" i="4"/>
  <c r="N513" i="4"/>
  <c r="G571" i="4"/>
  <c r="O571" i="4" s="1"/>
  <c r="N592" i="4"/>
  <c r="M592" i="4"/>
  <c r="F650" i="4"/>
  <c r="M650" i="4" s="1"/>
  <c r="N289" i="4"/>
  <c r="M327" i="4"/>
  <c r="M362" i="4"/>
  <c r="G369" i="4"/>
  <c r="O369" i="4" s="1"/>
  <c r="M394" i="4"/>
  <c r="M415" i="4"/>
  <c r="M504" i="4"/>
  <c r="M547" i="4"/>
  <c r="O592" i="4"/>
  <c r="F605" i="4"/>
  <c r="M605" i="4" s="1"/>
  <c r="J509" i="4"/>
  <c r="E509" i="4"/>
  <c r="G504" i="4"/>
  <c r="O504" i="4" s="1"/>
  <c r="K542" i="4"/>
  <c r="J542" i="4"/>
  <c r="G547" i="4"/>
  <c r="O547" i="4" s="1"/>
  <c r="G643" i="4"/>
  <c r="O643" i="4" s="1"/>
  <c r="E279" i="4"/>
  <c r="J289" i="4"/>
  <c r="M369" i="4"/>
  <c r="M401" i="4"/>
  <c r="M405" i="4"/>
  <c r="M479" i="4"/>
  <c r="F572" i="4"/>
  <c r="M579" i="4"/>
  <c r="F626" i="4"/>
  <c r="K650" i="4"/>
  <c r="J650" i="4"/>
  <c r="F671" i="4"/>
  <c r="K606" i="4"/>
  <c r="J606" i="4"/>
  <c r="F632" i="4"/>
  <c r="K616" i="4"/>
  <c r="J616" i="4"/>
  <c r="K638" i="4"/>
  <c r="J638" i="4"/>
  <c r="K644" i="4"/>
  <c r="J644" i="4"/>
  <c r="K672" i="4"/>
  <c r="J672" i="4"/>
  <c r="F680" i="4"/>
  <c r="M680" i="4" s="1"/>
  <c r="F616" i="4"/>
  <c r="M616" i="4" s="1"/>
  <c r="F638" i="4"/>
  <c r="F644" i="4"/>
  <c r="M657" i="4"/>
  <c r="M672" i="4"/>
  <c r="F664" i="4"/>
  <c r="N672" i="4"/>
  <c r="G672" i="4"/>
  <c r="O672" i="4" s="1"/>
  <c r="G681" i="4"/>
  <c r="O681" i="4" s="1"/>
  <c r="N681" i="4"/>
  <c r="K584" i="4"/>
  <c r="J584" i="4"/>
  <c r="N593" i="4"/>
  <c r="O627" i="4"/>
  <c r="M633" i="4"/>
  <c r="F658" i="4"/>
  <c r="G665" i="4"/>
  <c r="O665" i="4" s="1"/>
  <c r="K622" i="4"/>
  <c r="J622" i="4"/>
  <c r="M622" i="4"/>
  <c r="F622" i="4"/>
  <c r="K634" i="4"/>
  <c r="J634" i="4"/>
  <c r="K640" i="4"/>
  <c r="F682" i="4"/>
  <c r="M665" i="4"/>
  <c r="M598" i="4"/>
  <c r="K628" i="4"/>
  <c r="J628" i="4"/>
  <c r="F594" i="4"/>
  <c r="M594" i="4" s="1"/>
  <c r="M603" i="4"/>
  <c r="N612" i="4"/>
  <c r="F628" i="4"/>
  <c r="F603" i="4"/>
  <c r="G612" i="4"/>
  <c r="O612" i="4" s="1"/>
  <c r="M652" i="4"/>
  <c r="G659" i="4"/>
  <c r="O659" i="4" s="1"/>
  <c r="K568" i="4"/>
  <c r="J568" i="4"/>
  <c r="M646" i="4"/>
  <c r="N652" i="4"/>
  <c r="F666" i="4"/>
  <c r="E535" i="4"/>
  <c r="E539" i="4"/>
  <c r="M568" i="4"/>
  <c r="F568" i="4"/>
  <c r="K590" i="4"/>
  <c r="J590" i="4"/>
  <c r="E599" i="4"/>
  <c r="J640" i="4"/>
  <c r="F675" i="4"/>
  <c r="M612" i="4"/>
  <c r="M635" i="4"/>
  <c r="M653" i="4"/>
  <c r="G556" i="4"/>
  <c r="O556" i="4" s="1"/>
  <c r="F586" i="4"/>
  <c r="M586" i="4" s="1"/>
  <c r="J608" i="4"/>
  <c r="K618" i="4"/>
  <c r="F653" i="4"/>
  <c r="M647" i="4"/>
  <c r="K660" i="4"/>
  <c r="J660" i="4"/>
  <c r="K552" i="4"/>
  <c r="J552" i="4"/>
  <c r="J564" i="4"/>
  <c r="E569" i="4"/>
  <c r="F641" i="4"/>
  <c r="F647" i="4"/>
  <c r="M660" i="4"/>
  <c r="F660" i="4"/>
  <c r="F676" i="4"/>
  <c r="M676" i="4" s="1"/>
  <c r="M684" i="4"/>
  <c r="M495" i="4"/>
  <c r="J502" i="4"/>
  <c r="F552" i="4"/>
  <c r="M552" i="4" s="1"/>
  <c r="J586" i="4"/>
  <c r="J653" i="4"/>
  <c r="N684" i="4"/>
  <c r="M421" i="4"/>
  <c r="F463" i="4"/>
  <c r="M488" i="4"/>
  <c r="M517" i="4"/>
  <c r="F619" i="4"/>
  <c r="M619" i="4" s="1"/>
  <c r="M591" i="4"/>
  <c r="J624" i="4"/>
  <c r="F642" i="4"/>
  <c r="M654" i="4"/>
  <c r="F654" i="4"/>
  <c r="K536" i="4"/>
  <c r="J536" i="4"/>
  <c r="K600" i="4"/>
  <c r="J600" i="4"/>
  <c r="N609" i="4"/>
  <c r="F648" i="4"/>
  <c r="E553" i="4"/>
  <c r="F600" i="4"/>
  <c r="M600" i="4" s="1"/>
  <c r="F655" i="4"/>
  <c r="M655" i="4" s="1"/>
  <c r="F662" i="4"/>
  <c r="M662" i="4"/>
  <c r="F678" i="4"/>
  <c r="M678" i="4"/>
  <c r="F686" i="4"/>
  <c r="J456" i="4"/>
  <c r="J488" i="4"/>
  <c r="N521" i="4"/>
  <c r="M614" i="4"/>
  <c r="N636" i="4"/>
  <c r="N668" i="4"/>
  <c r="M485" i="4"/>
  <c r="N540" i="4"/>
  <c r="M578" i="4"/>
  <c r="F578" i="4"/>
  <c r="M587" i="4"/>
  <c r="M625" i="4"/>
  <c r="J669" i="4"/>
  <c r="E669" i="4"/>
  <c r="G514" i="4"/>
  <c r="O514" i="4" s="1"/>
  <c r="K574" i="4"/>
  <c r="J574" i="4"/>
  <c r="G587" i="4"/>
  <c r="O587" i="4" s="1"/>
  <c r="G625" i="4"/>
  <c r="O625" i="4" s="1"/>
  <c r="K656" i="4"/>
  <c r="E685" i="4"/>
  <c r="F663" i="4"/>
  <c r="F679" i="4"/>
  <c r="M679" i="4" s="1"/>
  <c r="J666" i="4"/>
  <c r="J682" i="4"/>
  <c r="F657" i="4"/>
  <c r="F673" i="4"/>
  <c r="M673" i="4" s="1"/>
  <c r="J676" i="4"/>
  <c r="F635" i="4"/>
  <c r="F651" i="4"/>
  <c r="F667" i="4"/>
  <c r="M667" i="4" s="1"/>
  <c r="F683" i="4"/>
  <c r="J654" i="4"/>
  <c r="J670" i="4"/>
  <c r="J686" i="4"/>
  <c r="E549" i="4"/>
  <c r="E565" i="4"/>
  <c r="E581" i="4"/>
  <c r="E597" i="4"/>
  <c r="E613" i="4"/>
  <c r="E629" i="4"/>
  <c r="E645" i="4"/>
  <c r="E661" i="4"/>
  <c r="E677" i="4"/>
  <c r="J632" i="4"/>
  <c r="J648" i="4"/>
  <c r="J664" i="4"/>
  <c r="E674" i="4"/>
  <c r="J680" i="4"/>
  <c r="E687" i="4"/>
  <c r="F479" i="4"/>
  <c r="F495" i="4"/>
  <c r="F511" i="4"/>
  <c r="M511" i="4" s="1"/>
  <c r="F527" i="4"/>
  <c r="F543" i="4"/>
  <c r="M543" i="4" s="1"/>
  <c r="F559" i="4"/>
  <c r="F575" i="4"/>
  <c r="F591" i="4"/>
  <c r="F607" i="4"/>
  <c r="F623" i="4"/>
  <c r="F639" i="4"/>
  <c r="F4" i="4"/>
  <c r="M4" i="4" s="1"/>
  <c r="K4" i="4"/>
  <c r="E5" i="4"/>
  <c r="F2" i="4"/>
  <c r="F3" i="4"/>
  <c r="F13" i="3"/>
  <c r="K13" i="3"/>
  <c r="F10" i="3"/>
  <c r="K10" i="3"/>
  <c r="F14" i="3"/>
  <c r="K14" i="3"/>
  <c r="F16" i="3"/>
  <c r="K16" i="3"/>
  <c r="F18" i="3"/>
  <c r="K18" i="3" s="1"/>
  <c r="F11" i="3"/>
  <c r="K12" i="3"/>
  <c r="F12" i="3"/>
  <c r="F21" i="3"/>
  <c r="F8" i="3"/>
  <c r="K8" i="3" s="1"/>
  <c r="D20" i="3"/>
  <c r="E20" i="3" s="1"/>
  <c r="D7" i="3"/>
  <c r="E7" i="3" s="1"/>
  <c r="D17" i="3"/>
  <c r="E17" i="3" s="1"/>
  <c r="D15" i="3"/>
  <c r="E15" i="3" s="1"/>
  <c r="I18" i="3"/>
  <c r="I21" i="3"/>
  <c r="D9" i="3"/>
  <c r="E9" i="3" s="1"/>
  <c r="I8" i="3"/>
  <c r="D6" i="3"/>
  <c r="E6" i="3" s="1"/>
  <c r="D22" i="3"/>
  <c r="E22" i="3" s="1"/>
  <c r="I12" i="3"/>
  <c r="I14" i="3"/>
  <c r="D5" i="3"/>
  <c r="E5" i="3" s="1"/>
  <c r="I11" i="3"/>
  <c r="D19" i="3"/>
  <c r="E19" i="3" s="1"/>
  <c r="D4" i="3"/>
  <c r="E4" i="3" s="1"/>
  <c r="F4" i="3" s="1"/>
  <c r="K4" i="3" s="1"/>
  <c r="M214" i="2"/>
  <c r="L214" i="2"/>
  <c r="M118" i="2"/>
  <c r="L118" i="2"/>
  <c r="M249" i="2"/>
  <c r="L249" i="2"/>
  <c r="M247" i="2"/>
  <c r="L247" i="2"/>
  <c r="M89" i="2"/>
  <c r="L89" i="2"/>
  <c r="M250" i="2"/>
  <c r="L250" i="2"/>
  <c r="M341" i="2"/>
  <c r="L341" i="2"/>
  <c r="M24" i="2"/>
  <c r="L24" i="2"/>
  <c r="L91" i="2"/>
  <c r="M91" i="2"/>
  <c r="M85" i="2"/>
  <c r="L85" i="2"/>
  <c r="M54" i="2"/>
  <c r="L54" i="2"/>
  <c r="M281" i="2"/>
  <c r="L281" i="2"/>
  <c r="F93" i="2"/>
  <c r="M93" i="2" s="1"/>
  <c r="L198" i="2"/>
  <c r="M23" i="2"/>
  <c r="L23" i="2"/>
  <c r="L326" i="2"/>
  <c r="L231" i="2"/>
  <c r="M122" i="2"/>
  <c r="L122" i="2"/>
  <c r="M117" i="2"/>
  <c r="L117" i="2"/>
  <c r="M56" i="2"/>
  <c r="L56" i="2"/>
  <c r="M90" i="2"/>
  <c r="L90" i="2"/>
  <c r="F41" i="2"/>
  <c r="M41" i="2" s="1"/>
  <c r="M342" i="2"/>
  <c r="L342" i="2"/>
  <c r="M344" i="2"/>
  <c r="L344" i="2"/>
  <c r="F62" i="2"/>
  <c r="M62" i="2" s="1"/>
  <c r="F38" i="2"/>
  <c r="M38" i="2" s="1"/>
  <c r="L7" i="2"/>
  <c r="L136" i="2"/>
  <c r="M309" i="2"/>
  <c r="L309" i="2"/>
  <c r="M119" i="2"/>
  <c r="L119" i="2"/>
  <c r="M25" i="2"/>
  <c r="L25" i="2"/>
  <c r="F35" i="2"/>
  <c r="M35" i="2" s="1"/>
  <c r="M213" i="2"/>
  <c r="L213" i="2"/>
  <c r="M55" i="2"/>
  <c r="L55" i="2"/>
  <c r="M186" i="2"/>
  <c r="L186" i="2"/>
  <c r="F3" i="2"/>
  <c r="M3" i="2" s="1"/>
  <c r="L168" i="2"/>
  <c r="M245" i="2"/>
  <c r="L245" i="2"/>
  <c r="L92" i="2"/>
  <c r="M92" i="2"/>
  <c r="L70" i="2"/>
  <c r="L40" i="2"/>
  <c r="F105" i="2"/>
  <c r="M105" i="2" s="1"/>
  <c r="M310" i="2"/>
  <c r="L310" i="2"/>
  <c r="L220" i="2"/>
  <c r="M220" i="2"/>
  <c r="L166" i="2"/>
  <c r="L135" i="2"/>
  <c r="L72" i="2"/>
  <c r="F73" i="2"/>
  <c r="M73" i="2" s="1"/>
  <c r="M248" i="2"/>
  <c r="L248" i="2"/>
  <c r="F9" i="2"/>
  <c r="M9" i="2" s="1"/>
  <c r="M282" i="2"/>
  <c r="L282" i="2"/>
  <c r="F67" i="2"/>
  <c r="M67" i="2" s="1"/>
  <c r="L104" i="2"/>
  <c r="M278" i="2"/>
  <c r="L278" i="2"/>
  <c r="L294" i="2"/>
  <c r="L8" i="2"/>
  <c r="L328" i="2"/>
  <c r="L262" i="2"/>
  <c r="L200" i="2"/>
  <c r="L137" i="2"/>
  <c r="L296" i="2"/>
  <c r="L233" i="2"/>
  <c r="F291" i="2"/>
  <c r="M291" i="2" s="1"/>
  <c r="F323" i="2"/>
  <c r="M323" i="2" s="1"/>
  <c r="L108" i="2"/>
  <c r="L109" i="2"/>
  <c r="K62" i="2"/>
  <c r="K94" i="2"/>
  <c r="K222" i="2"/>
  <c r="F70" i="2"/>
  <c r="M70" i="2" s="1"/>
  <c r="F102" i="2"/>
  <c r="M102" i="2" s="1"/>
  <c r="F134" i="2"/>
  <c r="M134" i="2" s="1"/>
  <c r="F166" i="2"/>
  <c r="M166" i="2" s="1"/>
  <c r="F198" i="2"/>
  <c r="M198" i="2" s="1"/>
  <c r="F230" i="2"/>
  <c r="M230" i="2" s="1"/>
  <c r="F262" i="2"/>
  <c r="M262" i="2" s="1"/>
  <c r="F294" i="2"/>
  <c r="M294" i="2" s="1"/>
  <c r="F326" i="2"/>
  <c r="M326" i="2" s="1"/>
  <c r="E221" i="2"/>
  <c r="K95" i="2"/>
  <c r="K191" i="2"/>
  <c r="K223" i="2"/>
  <c r="F7" i="2"/>
  <c r="M7" i="2" s="1"/>
  <c r="F39" i="2"/>
  <c r="M39" i="2" s="1"/>
  <c r="F71" i="2"/>
  <c r="M71" i="2" s="1"/>
  <c r="F103" i="2"/>
  <c r="M103" i="2" s="1"/>
  <c r="F135" i="2"/>
  <c r="M135" i="2" s="1"/>
  <c r="F167" i="2"/>
  <c r="M167" i="2" s="1"/>
  <c r="F199" i="2"/>
  <c r="M199" i="2" s="1"/>
  <c r="F231" i="2"/>
  <c r="M231" i="2" s="1"/>
  <c r="F263" i="2"/>
  <c r="M263" i="2" s="1"/>
  <c r="F295" i="2"/>
  <c r="M295" i="2" s="1"/>
  <c r="F327" i="2"/>
  <c r="M327" i="2" s="1"/>
  <c r="L111" i="2"/>
  <c r="K93" i="2"/>
  <c r="K32" i="2"/>
  <c r="K64" i="2"/>
  <c r="K96" i="2"/>
  <c r="K224" i="2"/>
  <c r="F8" i="2"/>
  <c r="M8" i="2" s="1"/>
  <c r="F40" i="2"/>
  <c r="M40" i="2" s="1"/>
  <c r="F72" i="2"/>
  <c r="M72" i="2" s="1"/>
  <c r="F104" i="2"/>
  <c r="M104" i="2" s="1"/>
  <c r="F136" i="2"/>
  <c r="M136" i="2" s="1"/>
  <c r="F168" i="2"/>
  <c r="M168" i="2" s="1"/>
  <c r="F200" i="2"/>
  <c r="M200" i="2" s="1"/>
  <c r="F232" i="2"/>
  <c r="M232" i="2" s="1"/>
  <c r="F264" i="2"/>
  <c r="M264" i="2" s="1"/>
  <c r="F296" i="2"/>
  <c r="M296" i="2" s="1"/>
  <c r="F328" i="2"/>
  <c r="M328" i="2" s="1"/>
  <c r="L112" i="2"/>
  <c r="L240" i="2"/>
  <c r="K129" i="2"/>
  <c r="K161" i="2"/>
  <c r="K193" i="2"/>
  <c r="K225" i="2"/>
  <c r="K257" i="2"/>
  <c r="K289" i="2"/>
  <c r="K321" i="2"/>
  <c r="F137" i="2"/>
  <c r="M137" i="2" s="1"/>
  <c r="F169" i="2"/>
  <c r="M169" i="2" s="1"/>
  <c r="F201" i="2"/>
  <c r="M201" i="2" s="1"/>
  <c r="F233" i="2"/>
  <c r="M233" i="2" s="1"/>
  <c r="F265" i="2"/>
  <c r="M265" i="2" s="1"/>
  <c r="F297" i="2"/>
  <c r="M297" i="2" s="1"/>
  <c r="F329" i="2"/>
  <c r="M329" i="2" s="1"/>
  <c r="L113" i="2"/>
  <c r="L241" i="2"/>
  <c r="K34" i="2"/>
  <c r="K66" i="2"/>
  <c r="K98" i="2"/>
  <c r="K130" i="2"/>
  <c r="K162" i="2"/>
  <c r="K194" i="2"/>
  <c r="K226" i="2"/>
  <c r="K258" i="2"/>
  <c r="K290" i="2"/>
  <c r="K322" i="2"/>
  <c r="L114" i="2"/>
  <c r="K3" i="2"/>
  <c r="K35" i="2"/>
  <c r="K67" i="2"/>
  <c r="K99" i="2"/>
  <c r="K131" i="2"/>
  <c r="K163" i="2"/>
  <c r="K195" i="2"/>
  <c r="K227" i="2"/>
  <c r="K259" i="2"/>
  <c r="K291" i="2"/>
  <c r="K323" i="2"/>
  <c r="L19" i="2"/>
  <c r="L211" i="2"/>
  <c r="L243" i="2"/>
  <c r="L275" i="2"/>
  <c r="L339" i="2"/>
  <c r="K196" i="2"/>
  <c r="K324" i="2"/>
  <c r="L20" i="2"/>
  <c r="K165" i="2"/>
  <c r="K325" i="2"/>
  <c r="K102" i="2"/>
  <c r="K166" i="2"/>
  <c r="K198" i="2"/>
  <c r="K230" i="2"/>
  <c r="K262" i="2"/>
  <c r="K294" i="2"/>
  <c r="K326" i="2"/>
  <c r="K197" i="2"/>
  <c r="K39" i="2"/>
  <c r="K199" i="2"/>
  <c r="K263" i="2"/>
  <c r="K295" i="2"/>
  <c r="K327" i="2"/>
  <c r="L215" i="2"/>
  <c r="K296" i="2"/>
  <c r="K100" i="2"/>
  <c r="K293" i="2"/>
  <c r="K105" i="2"/>
  <c r="K38" i="2"/>
  <c r="E189" i="2"/>
  <c r="K68" i="2"/>
  <c r="K70" i="2"/>
  <c r="K41" i="2"/>
  <c r="K329" i="2"/>
  <c r="K109" i="2"/>
  <c r="K36" i="2"/>
  <c r="K7" i="2"/>
  <c r="K8" i="2"/>
  <c r="K9" i="2"/>
  <c r="L94" i="2"/>
  <c r="L222" i="2"/>
  <c r="K228" i="2"/>
  <c r="K168" i="2"/>
  <c r="K111" i="2"/>
  <c r="L95" i="2"/>
  <c r="L191" i="2"/>
  <c r="L223" i="2"/>
  <c r="K292" i="2"/>
  <c r="K5" i="2"/>
  <c r="K231" i="2"/>
  <c r="K72" i="2"/>
  <c r="K73" i="2"/>
  <c r="K108" i="2"/>
  <c r="K112" i="2"/>
  <c r="K240" i="2"/>
  <c r="L32" i="2"/>
  <c r="L64" i="2"/>
  <c r="L96" i="2"/>
  <c r="L224" i="2"/>
  <c r="K264" i="2"/>
  <c r="E6" i="2"/>
  <c r="K113" i="2"/>
  <c r="K241" i="2"/>
  <c r="L129" i="2"/>
  <c r="L161" i="2"/>
  <c r="L193" i="2"/>
  <c r="L225" i="2"/>
  <c r="L257" i="2"/>
  <c r="L289" i="2"/>
  <c r="L321" i="2"/>
  <c r="K71" i="2"/>
  <c r="K136" i="2"/>
  <c r="I189" i="2"/>
  <c r="K114" i="2"/>
  <c r="L34" i="2"/>
  <c r="L66" i="2"/>
  <c r="L98" i="2"/>
  <c r="L130" i="2"/>
  <c r="L162" i="2"/>
  <c r="L194" i="2"/>
  <c r="L226" i="2"/>
  <c r="L258" i="2"/>
  <c r="L290" i="2"/>
  <c r="L322" i="2"/>
  <c r="K132" i="2"/>
  <c r="K103" i="2"/>
  <c r="K19" i="2"/>
  <c r="K83" i="2"/>
  <c r="K115" i="2"/>
  <c r="K211" i="2"/>
  <c r="K243" i="2"/>
  <c r="K275" i="2"/>
  <c r="K339" i="2"/>
  <c r="K164" i="2"/>
  <c r="K133" i="2"/>
  <c r="K135" i="2"/>
  <c r="K328" i="2"/>
  <c r="K20" i="2"/>
  <c r="K84" i="2"/>
  <c r="K116" i="2"/>
  <c r="K212" i="2"/>
  <c r="K340" i="2"/>
  <c r="K229" i="2"/>
  <c r="K167" i="2"/>
  <c r="K200" i="2"/>
  <c r="K85" i="2"/>
  <c r="K117" i="2"/>
  <c r="K213" i="2"/>
  <c r="K245" i="2"/>
  <c r="K309" i="2"/>
  <c r="K341" i="2"/>
  <c r="K261" i="2"/>
  <c r="K54" i="2"/>
  <c r="K118" i="2"/>
  <c r="K214" i="2"/>
  <c r="K278" i="2"/>
  <c r="K310" i="2"/>
  <c r="K342" i="2"/>
  <c r="K134" i="2"/>
  <c r="K23" i="2"/>
  <c r="K55" i="2"/>
  <c r="K119" i="2"/>
  <c r="K215" i="2"/>
  <c r="K247" i="2"/>
  <c r="K4" i="2"/>
  <c r="K232" i="2"/>
  <c r="K24" i="2"/>
  <c r="K56" i="2"/>
  <c r="K248" i="2"/>
  <c r="K344" i="2"/>
  <c r="K189" i="2"/>
  <c r="K40" i="2"/>
  <c r="D17" i="2"/>
  <c r="K25" i="2"/>
  <c r="K89" i="2"/>
  <c r="K249" i="2"/>
  <c r="K281" i="2"/>
  <c r="K260" i="2"/>
  <c r="K104" i="2"/>
  <c r="D18" i="2"/>
  <c r="K90" i="2"/>
  <c r="K122" i="2"/>
  <c r="K186" i="2"/>
  <c r="K250" i="2"/>
  <c r="K282" i="2"/>
  <c r="I187" i="2"/>
  <c r="E187" i="2"/>
  <c r="E283" i="2"/>
  <c r="E315" i="2"/>
  <c r="D217" i="2"/>
  <c r="D218" i="2"/>
  <c r="D216" i="2"/>
  <c r="D219" i="2"/>
  <c r="D244" i="2"/>
  <c r="D333" i="2"/>
  <c r="D334" i="2"/>
  <c r="D337" i="2"/>
  <c r="D343" i="2"/>
  <c r="D345" i="2"/>
  <c r="D346" i="2"/>
  <c r="I32" i="2"/>
  <c r="I186" i="2"/>
  <c r="I24" i="2"/>
  <c r="I25" i="2"/>
  <c r="D121" i="2"/>
  <c r="D22" i="2"/>
  <c r="D123" i="2"/>
  <c r="I55" i="2"/>
  <c r="I249" i="2"/>
  <c r="J285" i="2"/>
  <c r="D251" i="2"/>
  <c r="D27" i="2"/>
  <c r="D152" i="2"/>
  <c r="I89" i="2"/>
  <c r="I213" i="2"/>
  <c r="D154" i="2"/>
  <c r="D280" i="2"/>
  <c r="I91" i="2"/>
  <c r="I281" i="2"/>
  <c r="I283" i="2"/>
  <c r="I278" i="2"/>
  <c r="D58" i="2"/>
  <c r="D184" i="2"/>
  <c r="I122" i="2"/>
  <c r="D26" i="2"/>
  <c r="D59" i="2"/>
  <c r="D185" i="2"/>
  <c r="D284" i="2"/>
  <c r="I23" i="2"/>
  <c r="I90" i="2"/>
  <c r="D61" i="2"/>
  <c r="D285" i="2"/>
  <c r="D160" i="2"/>
  <c r="D286" i="2"/>
  <c r="I315" i="2"/>
  <c r="D120" i="2"/>
  <c r="D128" i="2"/>
  <c r="D153" i="2"/>
  <c r="I282" i="2"/>
  <c r="D63" i="2"/>
  <c r="D190" i="2"/>
  <c r="D287" i="2"/>
  <c r="I27" i="2"/>
  <c r="I54" i="2"/>
  <c r="D149" i="2"/>
  <c r="D331" i="2"/>
  <c r="I344" i="2"/>
  <c r="D21" i="2"/>
  <c r="D86" i="2"/>
  <c r="D192" i="2"/>
  <c r="D332" i="2"/>
  <c r="J191" i="2"/>
  <c r="D155" i="2"/>
  <c r="D57" i="2"/>
  <c r="J64" i="2"/>
  <c r="D203" i="2"/>
  <c r="J62" i="2"/>
  <c r="D151" i="2"/>
  <c r="D87" i="2"/>
  <c r="D204" i="2"/>
  <c r="D335" i="2"/>
  <c r="J91" i="2"/>
  <c r="D246" i="2"/>
  <c r="I56" i="2"/>
  <c r="D150" i="2"/>
  <c r="D256" i="2"/>
  <c r="D202" i="2"/>
  <c r="D88" i="2"/>
  <c r="D205" i="2"/>
  <c r="D336" i="2"/>
  <c r="J160" i="2"/>
  <c r="J158" i="2"/>
  <c r="D60" i="2"/>
  <c r="D110" i="2"/>
  <c r="D242" i="2"/>
  <c r="I191" i="2"/>
  <c r="D74" i="2"/>
  <c r="D156" i="2"/>
  <c r="D206" i="2"/>
  <c r="D288" i="2"/>
  <c r="D338" i="2"/>
  <c r="I60" i="2"/>
  <c r="I128" i="2"/>
  <c r="I214" i="2"/>
  <c r="D75" i="2"/>
  <c r="D157" i="2"/>
  <c r="D207" i="2"/>
  <c r="D298" i="2"/>
  <c r="I61" i="2"/>
  <c r="D76" i="2"/>
  <c r="D158" i="2"/>
  <c r="D208" i="2"/>
  <c r="D299" i="2"/>
  <c r="I62" i="2"/>
  <c r="I284" i="2"/>
  <c r="J32" i="2"/>
  <c r="J220" i="2"/>
  <c r="D77" i="2"/>
  <c r="D159" i="2"/>
  <c r="D209" i="2"/>
  <c r="D300" i="2"/>
  <c r="I63" i="2"/>
  <c r="I285" i="2"/>
  <c r="J221" i="2"/>
  <c r="D28" i="2"/>
  <c r="D78" i="2"/>
  <c r="D210" i="2"/>
  <c r="D301" i="2"/>
  <c r="I64" i="2"/>
  <c r="I286" i="2"/>
  <c r="J222" i="2"/>
  <c r="D29" i="2"/>
  <c r="D79" i="2"/>
  <c r="D170" i="2"/>
  <c r="D252" i="2"/>
  <c r="D302" i="2"/>
  <c r="I83" i="2"/>
  <c r="I287" i="2"/>
  <c r="J223" i="2"/>
  <c r="D30" i="2"/>
  <c r="D80" i="2"/>
  <c r="J80" i="2" s="1"/>
  <c r="D171" i="2"/>
  <c r="D253" i="2"/>
  <c r="D303" i="2"/>
  <c r="I84" i="2"/>
  <c r="I220" i="2"/>
  <c r="I288" i="2"/>
  <c r="J224" i="2"/>
  <c r="D31" i="2"/>
  <c r="D81" i="2"/>
  <c r="D172" i="2"/>
  <c r="D254" i="2"/>
  <c r="D304" i="2"/>
  <c r="J304" i="2" s="1"/>
  <c r="I85" i="2"/>
  <c r="I221" i="2"/>
  <c r="D82" i="2"/>
  <c r="D173" i="2"/>
  <c r="D255" i="2"/>
  <c r="D305" i="2"/>
  <c r="I222" i="2"/>
  <c r="D42" i="2"/>
  <c r="D124" i="2"/>
  <c r="D174" i="2"/>
  <c r="D306" i="2"/>
  <c r="I223" i="2"/>
  <c r="I309" i="2"/>
  <c r="J19" i="2"/>
  <c r="J83" i="2"/>
  <c r="J115" i="2"/>
  <c r="J211" i="2"/>
  <c r="J243" i="2"/>
  <c r="J275" i="2"/>
  <c r="J339" i="2"/>
  <c r="D43" i="2"/>
  <c r="D125" i="2"/>
  <c r="D175" i="2"/>
  <c r="D266" i="2"/>
  <c r="D307" i="2"/>
  <c r="I156" i="2"/>
  <c r="I224" i="2"/>
  <c r="I310" i="2"/>
  <c r="J92" i="2"/>
  <c r="J116" i="2"/>
  <c r="J340" i="2"/>
  <c r="D44" i="2"/>
  <c r="D126" i="2"/>
  <c r="D176" i="2"/>
  <c r="D267" i="2"/>
  <c r="D308" i="2"/>
  <c r="I157" i="2"/>
  <c r="I243" i="2"/>
  <c r="J93" i="2"/>
  <c r="J85" i="2"/>
  <c r="J341" i="2"/>
  <c r="D268" i="2"/>
  <c r="I158" i="2"/>
  <c r="J94" i="2"/>
  <c r="J86" i="2"/>
  <c r="J95" i="2"/>
  <c r="J20" i="2"/>
  <c r="D45" i="2"/>
  <c r="J310" i="2"/>
  <c r="I92" i="2"/>
  <c r="J96" i="2"/>
  <c r="J309" i="2"/>
  <c r="J278" i="2"/>
  <c r="J151" i="2"/>
  <c r="J343" i="2"/>
  <c r="D270" i="2"/>
  <c r="J344" i="2"/>
  <c r="J212" i="2"/>
  <c r="J213" i="2"/>
  <c r="J342" i="2"/>
  <c r="J55" i="2"/>
  <c r="J247" i="2"/>
  <c r="D138" i="2"/>
  <c r="J24" i="2"/>
  <c r="J120" i="2"/>
  <c r="J248" i="2"/>
  <c r="D48" i="2"/>
  <c r="D139" i="2"/>
  <c r="D180" i="2"/>
  <c r="D271" i="2"/>
  <c r="D312" i="2"/>
  <c r="I93" i="2"/>
  <c r="I179" i="2"/>
  <c r="I247" i="2"/>
  <c r="J25" i="2"/>
  <c r="J89" i="2"/>
  <c r="J217" i="2"/>
  <c r="J249" i="2"/>
  <c r="J281" i="2"/>
  <c r="D49" i="2"/>
  <c r="D140" i="2"/>
  <c r="D181" i="2"/>
  <c r="D272" i="2"/>
  <c r="D313" i="2"/>
  <c r="I94" i="2"/>
  <c r="I248" i="2"/>
  <c r="I316" i="2"/>
  <c r="J245" i="2"/>
  <c r="D127" i="2"/>
  <c r="J118" i="2"/>
  <c r="J214" i="2"/>
  <c r="J87" i="2"/>
  <c r="J215" i="2"/>
  <c r="D179" i="2"/>
  <c r="D311" i="2"/>
  <c r="J88" i="2"/>
  <c r="J122" i="2"/>
  <c r="J84" i="2"/>
  <c r="J244" i="2"/>
  <c r="J117" i="2"/>
  <c r="D177" i="2"/>
  <c r="J54" i="2"/>
  <c r="D46" i="2"/>
  <c r="D178" i="2"/>
  <c r="D269" i="2"/>
  <c r="I245" i="2"/>
  <c r="J23" i="2"/>
  <c r="J119" i="2"/>
  <c r="D47" i="2"/>
  <c r="J56" i="2"/>
  <c r="J216" i="2"/>
  <c r="J90" i="2"/>
  <c r="J186" i="2"/>
  <c r="J218" i="2"/>
  <c r="J250" i="2"/>
  <c r="J282" i="2"/>
  <c r="D50" i="2"/>
  <c r="D141" i="2"/>
  <c r="D182" i="2"/>
  <c r="D273" i="2"/>
  <c r="D314" i="2"/>
  <c r="I95" i="2"/>
  <c r="I181" i="2"/>
  <c r="I317" i="2"/>
  <c r="D10" i="2"/>
  <c r="D51" i="2"/>
  <c r="D142" i="2"/>
  <c r="D183" i="2"/>
  <c r="D274" i="2"/>
  <c r="I182" i="2"/>
  <c r="I250" i="2"/>
  <c r="I318" i="2"/>
  <c r="D11" i="2"/>
  <c r="D52" i="2"/>
  <c r="D143" i="2"/>
  <c r="D234" i="2"/>
  <c r="D316" i="2"/>
  <c r="I115" i="2"/>
  <c r="I319" i="2"/>
  <c r="D12" i="2"/>
  <c r="D53" i="2"/>
  <c r="D144" i="2"/>
  <c r="D235" i="2"/>
  <c r="D276" i="2"/>
  <c r="D317" i="2"/>
  <c r="I116" i="2"/>
  <c r="I320" i="2"/>
  <c r="D13" i="2"/>
  <c r="D145" i="2"/>
  <c r="D236" i="2"/>
  <c r="D277" i="2"/>
  <c r="D318" i="2"/>
  <c r="I117" i="2"/>
  <c r="I339" i="2"/>
  <c r="D237" i="2"/>
  <c r="D319" i="2"/>
  <c r="I340" i="2"/>
  <c r="D14" i="2"/>
  <c r="D146" i="2"/>
  <c r="I118" i="2"/>
  <c r="D15" i="2"/>
  <c r="D106" i="2"/>
  <c r="D147" i="2"/>
  <c r="D188" i="2"/>
  <c r="D238" i="2"/>
  <c r="D279" i="2"/>
  <c r="D320" i="2"/>
  <c r="I51" i="2"/>
  <c r="I119" i="2"/>
  <c r="I341" i="2"/>
  <c r="D16" i="2"/>
  <c r="D107" i="2"/>
  <c r="D148" i="2"/>
  <c r="D239" i="2"/>
  <c r="D330" i="2"/>
  <c r="I52" i="2"/>
  <c r="I342" i="2"/>
  <c r="I3" i="2"/>
  <c r="J129" i="2"/>
  <c r="J161" i="2"/>
  <c r="J193" i="2"/>
  <c r="J225" i="2"/>
  <c r="J257" i="2"/>
  <c r="J289" i="2"/>
  <c r="J321" i="2"/>
  <c r="J34" i="2"/>
  <c r="J66" i="2"/>
  <c r="J98" i="2"/>
  <c r="J130" i="2"/>
  <c r="J162" i="2"/>
  <c r="J194" i="2"/>
  <c r="J226" i="2"/>
  <c r="J258" i="2"/>
  <c r="J290" i="2"/>
  <c r="J322" i="2"/>
  <c r="J3" i="2"/>
  <c r="J35" i="2"/>
  <c r="J67" i="2"/>
  <c r="J99" i="2"/>
  <c r="J131" i="2"/>
  <c r="J163" i="2"/>
  <c r="J195" i="2"/>
  <c r="J227" i="2"/>
  <c r="J259" i="2"/>
  <c r="J291" i="2"/>
  <c r="J323" i="2"/>
  <c r="J4" i="2"/>
  <c r="J36" i="2"/>
  <c r="J68" i="2"/>
  <c r="J100" i="2"/>
  <c r="J132" i="2"/>
  <c r="J164" i="2"/>
  <c r="J196" i="2"/>
  <c r="J228" i="2"/>
  <c r="J260" i="2"/>
  <c r="J292" i="2"/>
  <c r="J324" i="2"/>
  <c r="J5" i="2"/>
  <c r="J133" i="2"/>
  <c r="J165" i="2"/>
  <c r="J197" i="2"/>
  <c r="J229" i="2"/>
  <c r="J261" i="2"/>
  <c r="J293" i="2"/>
  <c r="J325" i="2"/>
  <c r="J6" i="2"/>
  <c r="J38" i="2"/>
  <c r="J70" i="2"/>
  <c r="J102" i="2"/>
  <c r="J134" i="2"/>
  <c r="J166" i="2"/>
  <c r="J198" i="2"/>
  <c r="J230" i="2"/>
  <c r="J262" i="2"/>
  <c r="J294" i="2"/>
  <c r="J326" i="2"/>
  <c r="J7" i="2"/>
  <c r="J39" i="2"/>
  <c r="J71" i="2"/>
  <c r="J103" i="2"/>
  <c r="J135" i="2"/>
  <c r="J167" i="2"/>
  <c r="J199" i="2"/>
  <c r="J231" i="2"/>
  <c r="J263" i="2"/>
  <c r="J295" i="2"/>
  <c r="J327" i="2"/>
  <c r="J8" i="2"/>
  <c r="J40" i="2"/>
  <c r="J72" i="2"/>
  <c r="J104" i="2"/>
  <c r="J136" i="2"/>
  <c r="J168" i="2"/>
  <c r="J200" i="2"/>
  <c r="J232" i="2"/>
  <c r="J264" i="2"/>
  <c r="J296" i="2"/>
  <c r="J328" i="2"/>
  <c r="I129" i="2"/>
  <c r="I161" i="2"/>
  <c r="I193" i="2"/>
  <c r="I225" i="2"/>
  <c r="I257" i="2"/>
  <c r="I289" i="2"/>
  <c r="I321" i="2"/>
  <c r="J9" i="2"/>
  <c r="J41" i="2"/>
  <c r="J73" i="2"/>
  <c r="J105" i="2"/>
  <c r="J137" i="2"/>
  <c r="J169" i="2"/>
  <c r="J201" i="2"/>
  <c r="J233" i="2"/>
  <c r="J265" i="2"/>
  <c r="J297" i="2"/>
  <c r="J329" i="2"/>
  <c r="I34" i="2"/>
  <c r="I66" i="2"/>
  <c r="I98" i="2"/>
  <c r="I130" i="2"/>
  <c r="I162" i="2"/>
  <c r="I194" i="2"/>
  <c r="I226" i="2"/>
  <c r="I258" i="2"/>
  <c r="I290" i="2"/>
  <c r="I322" i="2"/>
  <c r="J10" i="2"/>
  <c r="J106" i="2"/>
  <c r="I35" i="2"/>
  <c r="I67" i="2"/>
  <c r="I99" i="2"/>
  <c r="I131" i="2"/>
  <c r="I163" i="2"/>
  <c r="I195" i="2"/>
  <c r="I227" i="2"/>
  <c r="I259" i="2"/>
  <c r="I291" i="2"/>
  <c r="I323" i="2"/>
  <c r="J107" i="2"/>
  <c r="I68" i="2"/>
  <c r="I100" i="2"/>
  <c r="I132" i="2"/>
  <c r="I164" i="2"/>
  <c r="I196" i="2"/>
  <c r="I228" i="2"/>
  <c r="I260" i="2"/>
  <c r="I292" i="2"/>
  <c r="I324" i="2"/>
  <c r="J76" i="2"/>
  <c r="J108" i="2"/>
  <c r="J204" i="2"/>
  <c r="I165" i="2"/>
  <c r="I293" i="2"/>
  <c r="I325" i="2"/>
  <c r="J45" i="2"/>
  <c r="J109" i="2"/>
  <c r="J269" i="2"/>
  <c r="I6" i="2"/>
  <c r="I38" i="2"/>
  <c r="I70" i="2"/>
  <c r="I102" i="2"/>
  <c r="I134" i="2"/>
  <c r="I166" i="2"/>
  <c r="I198" i="2"/>
  <c r="I230" i="2"/>
  <c r="I262" i="2"/>
  <c r="I294" i="2"/>
  <c r="I326" i="2"/>
  <c r="I133" i="2"/>
  <c r="I7" i="2"/>
  <c r="I39" i="2"/>
  <c r="I71" i="2"/>
  <c r="I103" i="2"/>
  <c r="I135" i="2"/>
  <c r="I167" i="2"/>
  <c r="I199" i="2"/>
  <c r="I231" i="2"/>
  <c r="I263" i="2"/>
  <c r="I295" i="2"/>
  <c r="I327" i="2"/>
  <c r="J79" i="2"/>
  <c r="J111" i="2"/>
  <c r="J303" i="2"/>
  <c r="J335" i="2"/>
  <c r="I8" i="2"/>
  <c r="I40" i="2"/>
  <c r="I72" i="2"/>
  <c r="I104" i="2"/>
  <c r="I136" i="2"/>
  <c r="I168" i="2"/>
  <c r="I200" i="2"/>
  <c r="I232" i="2"/>
  <c r="I264" i="2"/>
  <c r="I296" i="2"/>
  <c r="I328" i="2"/>
  <c r="J112" i="2"/>
  <c r="J240" i="2"/>
  <c r="I36" i="2"/>
  <c r="I9" i="2"/>
  <c r="I41" i="2"/>
  <c r="I73" i="2"/>
  <c r="I105" i="2"/>
  <c r="I137" i="2"/>
  <c r="I169" i="2"/>
  <c r="I201" i="2"/>
  <c r="I233" i="2"/>
  <c r="I265" i="2"/>
  <c r="I297" i="2"/>
  <c r="I329" i="2"/>
  <c r="J17" i="2"/>
  <c r="J113" i="2"/>
  <c r="J241" i="2"/>
  <c r="J337" i="2"/>
  <c r="I5" i="2"/>
  <c r="D33" i="2"/>
  <c r="D65" i="2"/>
  <c r="D97" i="2"/>
  <c r="J18" i="2"/>
  <c r="J114" i="2"/>
  <c r="J178" i="2"/>
  <c r="J210" i="2"/>
  <c r="J242" i="2"/>
  <c r="I229" i="2"/>
  <c r="I4" i="2"/>
  <c r="I197" i="2"/>
  <c r="I261" i="2"/>
  <c r="D37" i="2"/>
  <c r="D69" i="2"/>
  <c r="D101" i="2"/>
  <c r="J4" i="1"/>
  <c r="L4" i="1" s="1"/>
  <c r="I12" i="1"/>
  <c r="I6" i="1"/>
  <c r="F4" i="1"/>
  <c r="K4" i="1" s="1"/>
  <c r="I4" i="1"/>
  <c r="I9" i="1"/>
  <c r="K12" i="1"/>
  <c r="J12" i="1"/>
  <c r="L12" i="1" s="1"/>
  <c r="K13" i="1"/>
  <c r="J13" i="1"/>
  <c r="L13" i="1" s="1"/>
  <c r="F7" i="1"/>
  <c r="K7" i="1" s="1"/>
  <c r="F8" i="1"/>
  <c r="K8" i="1" s="1"/>
  <c r="K6" i="1"/>
  <c r="I8" i="1"/>
  <c r="K9" i="1"/>
  <c r="J9" i="1"/>
  <c r="L9" i="1" s="1"/>
  <c r="J10" i="1"/>
  <c r="L10" i="1" s="1"/>
  <c r="K10" i="1"/>
  <c r="J11" i="1"/>
  <c r="L11" i="1" s="1"/>
  <c r="K11" i="1"/>
  <c r="J6" i="1"/>
  <c r="L6" i="1" s="1"/>
  <c r="I5" i="1"/>
  <c r="H6" i="1"/>
  <c r="K5" i="1"/>
  <c r="N595" i="4" l="1"/>
  <c r="W594" i="4" s="1"/>
  <c r="F629" i="4"/>
  <c r="N642" i="4"/>
  <c r="G642" i="4"/>
  <c r="O642" i="4" s="1"/>
  <c r="G628" i="4"/>
  <c r="O628" i="4" s="1"/>
  <c r="G626" i="4"/>
  <c r="O626" i="4" s="1"/>
  <c r="F445" i="4"/>
  <c r="N544" i="4"/>
  <c r="G544" i="4"/>
  <c r="O544" i="4" s="1"/>
  <c r="N670" i="4"/>
  <c r="G670" i="4"/>
  <c r="O670" i="4" s="1"/>
  <c r="G432" i="4"/>
  <c r="O432" i="4" s="1"/>
  <c r="N424" i="4"/>
  <c r="G424" i="4"/>
  <c r="O424" i="4" s="1"/>
  <c r="N360" i="4"/>
  <c r="G360" i="4"/>
  <c r="O360" i="4" s="1"/>
  <c r="G400" i="4"/>
  <c r="O400" i="4" s="1"/>
  <c r="N476" i="4"/>
  <c r="G358" i="4"/>
  <c r="O358" i="4" s="1"/>
  <c r="F307" i="4"/>
  <c r="F287" i="4"/>
  <c r="G154" i="4"/>
  <c r="O154" i="4" s="1"/>
  <c r="N185" i="4"/>
  <c r="G185" i="4"/>
  <c r="O185" i="4" s="1"/>
  <c r="N366" i="4"/>
  <c r="N158" i="4"/>
  <c r="G109" i="4"/>
  <c r="O109" i="4" s="1"/>
  <c r="N260" i="4"/>
  <c r="G260" i="4"/>
  <c r="O260" i="4" s="1"/>
  <c r="N104" i="4"/>
  <c r="G104" i="4"/>
  <c r="O104" i="4" s="1"/>
  <c r="F613" i="4"/>
  <c r="M642" i="4"/>
  <c r="M628" i="4"/>
  <c r="M626" i="4"/>
  <c r="M437" i="4"/>
  <c r="F437" i="4"/>
  <c r="F477" i="4"/>
  <c r="M477" i="4" s="1"/>
  <c r="M544" i="4"/>
  <c r="M670" i="4"/>
  <c r="G560" i="4"/>
  <c r="O560" i="4" s="1"/>
  <c r="N305" i="4"/>
  <c r="F221" i="4"/>
  <c r="F297" i="4"/>
  <c r="G350" i="4"/>
  <c r="O350" i="4" s="1"/>
  <c r="M400" i="4"/>
  <c r="G324" i="4"/>
  <c r="O324" i="4" s="1"/>
  <c r="M358" i="4"/>
  <c r="F7" i="4"/>
  <c r="F163" i="4"/>
  <c r="M154" i="4"/>
  <c r="N302" i="4"/>
  <c r="M71" i="4"/>
  <c r="F71" i="4"/>
  <c r="G86" i="4"/>
  <c r="O86" i="4" s="1"/>
  <c r="G91" i="4"/>
  <c r="O91" i="4" s="1"/>
  <c r="G27" i="4"/>
  <c r="O27" i="4" s="1"/>
  <c r="M260" i="4"/>
  <c r="M104" i="4"/>
  <c r="G644" i="4"/>
  <c r="O644" i="4" s="1"/>
  <c r="F597" i="4"/>
  <c r="G578" i="4"/>
  <c r="O578" i="4" s="1"/>
  <c r="G653" i="4"/>
  <c r="O653" i="4" s="1"/>
  <c r="N369" i="4"/>
  <c r="G584" i="4"/>
  <c r="O584" i="4" s="1"/>
  <c r="M560" i="4"/>
  <c r="F377" i="4"/>
  <c r="M377" i="4"/>
  <c r="M207" i="4"/>
  <c r="F207" i="4"/>
  <c r="G293" i="4"/>
  <c r="O293" i="4" s="1"/>
  <c r="G389" i="4"/>
  <c r="O389" i="4" s="1"/>
  <c r="M491" i="4"/>
  <c r="F491" i="4"/>
  <c r="M416" i="4"/>
  <c r="F416" i="4"/>
  <c r="F133" i="4"/>
  <c r="G145" i="4"/>
  <c r="O145" i="4" s="1"/>
  <c r="F227" i="4"/>
  <c r="G64" i="4"/>
  <c r="O64" i="4" s="1"/>
  <c r="N85" i="4"/>
  <c r="M91" i="4"/>
  <c r="G198" i="4"/>
  <c r="O198" i="4" s="1"/>
  <c r="M145" i="4"/>
  <c r="N43" i="4"/>
  <c r="G583" i="4"/>
  <c r="O583" i="4" s="1"/>
  <c r="F407" i="4"/>
  <c r="N548" i="4"/>
  <c r="G548" i="4"/>
  <c r="O548" i="4" s="1"/>
  <c r="F167" i="4"/>
  <c r="M167" i="4"/>
  <c r="F273" i="4"/>
  <c r="G329" i="4"/>
  <c r="O329" i="4" s="1"/>
  <c r="F410" i="4"/>
  <c r="N353" i="4"/>
  <c r="G353" i="4"/>
  <c r="O353" i="4" s="1"/>
  <c r="N210" i="4"/>
  <c r="G210" i="4"/>
  <c r="O210" i="4" s="1"/>
  <c r="G118" i="4"/>
  <c r="O118" i="4" s="1"/>
  <c r="F57" i="4"/>
  <c r="N131" i="4"/>
  <c r="G150" i="4"/>
  <c r="O150" i="4" s="1"/>
  <c r="N100" i="4"/>
  <c r="G100" i="4"/>
  <c r="O100" i="4" s="1"/>
  <c r="N24" i="4"/>
  <c r="G24" i="4"/>
  <c r="O24" i="4" s="1"/>
  <c r="G664" i="4"/>
  <c r="O664" i="4" s="1"/>
  <c r="N576" i="4"/>
  <c r="G576" i="4"/>
  <c r="O576" i="4" s="1"/>
  <c r="M393" i="4"/>
  <c r="F393" i="4"/>
  <c r="M548" i="4"/>
  <c r="N488" i="4"/>
  <c r="G339" i="4"/>
  <c r="O339" i="4" s="1"/>
  <c r="G309" i="4"/>
  <c r="O309" i="4" s="1"/>
  <c r="G413" i="4"/>
  <c r="O413" i="4" s="1"/>
  <c r="M465" i="4"/>
  <c r="F465" i="4"/>
  <c r="G250" i="4"/>
  <c r="O250" i="4" s="1"/>
  <c r="F325" i="4"/>
  <c r="G316" i="4"/>
  <c r="O316" i="4" s="1"/>
  <c r="M210" i="4"/>
  <c r="M118" i="4"/>
  <c r="M129" i="4"/>
  <c r="F129" i="4"/>
  <c r="M153" i="4"/>
  <c r="F153" i="4"/>
  <c r="N179" i="4"/>
  <c r="G179" i="4"/>
  <c r="O179" i="4" s="1"/>
  <c r="G283" i="4"/>
  <c r="O283" i="4" s="1"/>
  <c r="G40" i="4"/>
  <c r="O40" i="4" s="1"/>
  <c r="N40" i="4"/>
  <c r="N156" i="4"/>
  <c r="G156" i="4"/>
  <c r="O156" i="4" s="1"/>
  <c r="M24" i="4"/>
  <c r="F565" i="4"/>
  <c r="F615" i="4"/>
  <c r="G542" i="4"/>
  <c r="O542" i="4" s="1"/>
  <c r="N402" i="4"/>
  <c r="G402" i="4"/>
  <c r="O402" i="4" s="1"/>
  <c r="F193" i="4"/>
  <c r="G338" i="4"/>
  <c r="O338" i="4" s="1"/>
  <c r="N300" i="4"/>
  <c r="G300" i="4"/>
  <c r="O300" i="4" s="1"/>
  <c r="F337" i="4"/>
  <c r="M337" i="4" s="1"/>
  <c r="F173" i="4"/>
  <c r="F256" i="4"/>
  <c r="M256" i="4" s="1"/>
  <c r="G271" i="4"/>
  <c r="O271" i="4" s="1"/>
  <c r="M300" i="4"/>
  <c r="M40" i="4"/>
  <c r="G39" i="4"/>
  <c r="O39" i="4" s="1"/>
  <c r="N39" i="4"/>
  <c r="M156" i="4"/>
  <c r="G212" i="4"/>
  <c r="O212" i="4" s="1"/>
  <c r="N619" i="4"/>
  <c r="G619" i="4"/>
  <c r="O619" i="4" s="1"/>
  <c r="N572" i="4"/>
  <c r="G572" i="4"/>
  <c r="O572" i="4" s="1"/>
  <c r="M572" i="4"/>
  <c r="F375" i="4"/>
  <c r="F621" i="4"/>
  <c r="M187" i="4"/>
  <c r="F187" i="4"/>
  <c r="F157" i="4"/>
  <c r="G304" i="4"/>
  <c r="O304" i="4" s="1"/>
  <c r="N292" i="4"/>
  <c r="G272" i="4"/>
  <c r="O272" i="4" s="1"/>
  <c r="F363" i="4"/>
  <c r="N211" i="4"/>
  <c r="F205" i="4"/>
  <c r="M205" i="4" s="1"/>
  <c r="F41" i="4"/>
  <c r="M271" i="4"/>
  <c r="G128" i="4"/>
  <c r="O128" i="4" s="1"/>
  <c r="N288" i="4"/>
  <c r="M64" i="4"/>
  <c r="G15" i="4"/>
  <c r="O15" i="4" s="1"/>
  <c r="N80" i="4"/>
  <c r="M212" i="4"/>
  <c r="N594" i="4"/>
  <c r="G594" i="4"/>
  <c r="O594" i="4" s="1"/>
  <c r="F549" i="4"/>
  <c r="N586" i="4"/>
  <c r="G586" i="4"/>
  <c r="O586" i="4" s="1"/>
  <c r="M664" i="4"/>
  <c r="N536" i="4"/>
  <c r="G536" i="4"/>
  <c r="O536" i="4" s="1"/>
  <c r="G650" i="4"/>
  <c r="O650" i="4" s="1"/>
  <c r="F526" i="4"/>
  <c r="M526" i="4"/>
  <c r="N640" i="4"/>
  <c r="G640" i="4"/>
  <c r="O640" i="4" s="1"/>
  <c r="M497" i="4"/>
  <c r="F497" i="4"/>
  <c r="G414" i="4"/>
  <c r="O414" i="4" s="1"/>
  <c r="G472" i="4"/>
  <c r="O472" i="4" s="1"/>
  <c r="N189" i="4"/>
  <c r="N106" i="4"/>
  <c r="G106" i="4"/>
  <c r="O106" i="4" s="1"/>
  <c r="N147" i="4"/>
  <c r="G147" i="4"/>
  <c r="O147" i="4" s="1"/>
  <c r="G13" i="4"/>
  <c r="O13" i="4" s="1"/>
  <c r="G28" i="4"/>
  <c r="O28" i="4" s="1"/>
  <c r="N62" i="4"/>
  <c r="G62" i="4"/>
  <c r="O62" i="4" s="1"/>
  <c r="N493" i="4"/>
  <c r="G493" i="4"/>
  <c r="O493" i="4" s="1"/>
  <c r="G177" i="4"/>
  <c r="O177" i="4" s="1"/>
  <c r="M301" i="4"/>
  <c r="F301" i="4"/>
  <c r="G425" i="4"/>
  <c r="O425" i="4" s="1"/>
  <c r="G308" i="4"/>
  <c r="O308" i="4" s="1"/>
  <c r="N308" i="4"/>
  <c r="N554" i="4"/>
  <c r="G554" i="4"/>
  <c r="O554" i="4" s="1"/>
  <c r="F378" i="4"/>
  <c r="G196" i="4"/>
  <c r="O196" i="4" s="1"/>
  <c r="G191" i="4"/>
  <c r="O191" i="4" s="1"/>
  <c r="M291" i="4"/>
  <c r="F291" i="4"/>
  <c r="F65" i="4"/>
  <c r="M65" i="4" s="1"/>
  <c r="N78" i="4"/>
  <c r="G78" i="4"/>
  <c r="O78" i="4" s="1"/>
  <c r="N396" i="4"/>
  <c r="G396" i="4"/>
  <c r="O396" i="4" s="1"/>
  <c r="N522" i="4"/>
  <c r="G522" i="4"/>
  <c r="O522" i="4" s="1"/>
  <c r="M554" i="4"/>
  <c r="F336" i="4"/>
  <c r="G519" i="4"/>
  <c r="O519" i="4" s="1"/>
  <c r="G182" i="4"/>
  <c r="O182" i="4" s="1"/>
  <c r="N267" i="4"/>
  <c r="G267" i="4"/>
  <c r="O267" i="4" s="1"/>
  <c r="G58" i="4"/>
  <c r="O58" i="4" s="1"/>
  <c r="N58" i="4"/>
  <c r="G335" i="4"/>
  <c r="O335" i="4" s="1"/>
  <c r="F33" i="4"/>
  <c r="G37" i="4"/>
  <c r="O37" i="4" s="1"/>
  <c r="N244" i="4"/>
  <c r="G244" i="4"/>
  <c r="O244" i="4" s="1"/>
  <c r="G114" i="4"/>
  <c r="O114" i="4" s="1"/>
  <c r="M78" i="4"/>
  <c r="N141" i="4"/>
  <c r="G141" i="4"/>
  <c r="O141" i="4" s="1"/>
  <c r="N667" i="4"/>
  <c r="G667" i="4"/>
  <c r="O667" i="4" s="1"/>
  <c r="N675" i="4"/>
  <c r="G675" i="4"/>
  <c r="O675" i="4" s="1"/>
  <c r="N682" i="4"/>
  <c r="G682" i="4"/>
  <c r="O682" i="4" s="1"/>
  <c r="N638" i="4"/>
  <c r="G638" i="4"/>
  <c r="O638" i="4" s="1"/>
  <c r="G577" i="4"/>
  <c r="O577" i="4" s="1"/>
  <c r="F426" i="4"/>
  <c r="M426" i="4" s="1"/>
  <c r="M507" i="4"/>
  <c r="F507" i="4"/>
  <c r="G538" i="4"/>
  <c r="O538" i="4" s="1"/>
  <c r="M396" i="4"/>
  <c r="G523" i="4"/>
  <c r="O523" i="4" s="1"/>
  <c r="M522" i="4"/>
  <c r="N435" i="4"/>
  <c r="G448" i="4"/>
  <c r="O448" i="4" s="1"/>
  <c r="M519" i="4"/>
  <c r="M304" i="4"/>
  <c r="N392" i="4"/>
  <c r="M335" i="4"/>
  <c r="N95" i="4"/>
  <c r="N194" i="4"/>
  <c r="M244" i="4"/>
  <c r="N130" i="4"/>
  <c r="N234" i="4"/>
  <c r="M114" i="4"/>
  <c r="M267" i="4"/>
  <c r="N651" i="4"/>
  <c r="G651" i="4"/>
  <c r="O651" i="4" s="1"/>
  <c r="M682" i="4"/>
  <c r="M638" i="4"/>
  <c r="N571" i="4"/>
  <c r="M577" i="4"/>
  <c r="G422" i="4"/>
  <c r="O422" i="4" s="1"/>
  <c r="N422" i="4"/>
  <c r="N608" i="4"/>
  <c r="G608" i="4"/>
  <c r="O608" i="4" s="1"/>
  <c r="N115" i="4"/>
  <c r="G115" i="4"/>
  <c r="O115" i="4" s="1"/>
  <c r="G419" i="4"/>
  <c r="O419" i="4" s="1"/>
  <c r="G134" i="4"/>
  <c r="O134" i="4" s="1"/>
  <c r="M87" i="4"/>
  <c r="F87" i="4"/>
  <c r="F261" i="4"/>
  <c r="N233" i="4"/>
  <c r="G233" i="4"/>
  <c r="O233" i="4" s="1"/>
  <c r="G284" i="4"/>
  <c r="O284" i="4" s="1"/>
  <c r="G26" i="4"/>
  <c r="O26" i="4" s="1"/>
  <c r="G356" i="4"/>
  <c r="O356" i="4" s="1"/>
  <c r="N356" i="4"/>
  <c r="N149" i="4"/>
  <c r="G149" i="4"/>
  <c r="O149" i="4" s="1"/>
  <c r="N146" i="4"/>
  <c r="G146" i="4"/>
  <c r="O146" i="4" s="1"/>
  <c r="M26" i="4"/>
  <c r="G248" i="4"/>
  <c r="O248" i="4" s="1"/>
  <c r="F279" i="4"/>
  <c r="G386" i="4"/>
  <c r="O386" i="4" s="1"/>
  <c r="G512" i="4"/>
  <c r="O512" i="4" s="1"/>
  <c r="M542" i="4"/>
  <c r="N474" i="4"/>
  <c r="G99" i="4"/>
  <c r="O99" i="4" s="1"/>
  <c r="N376" i="4"/>
  <c r="G376" i="4"/>
  <c r="O376" i="4" s="1"/>
  <c r="G516" i="4"/>
  <c r="O516" i="4" s="1"/>
  <c r="G399" i="4"/>
  <c r="O399" i="4" s="1"/>
  <c r="G475" i="4"/>
  <c r="O475" i="4" s="1"/>
  <c r="G48" i="4"/>
  <c r="O48" i="4" s="1"/>
  <c r="N168" i="4"/>
  <c r="G168" i="4"/>
  <c r="O168" i="4" s="1"/>
  <c r="N119" i="4"/>
  <c r="G119" i="4"/>
  <c r="O119" i="4" s="1"/>
  <c r="G44" i="4"/>
  <c r="O44" i="4" s="1"/>
  <c r="G17" i="4"/>
  <c r="O17" i="4" s="1"/>
  <c r="G567" i="4"/>
  <c r="O567" i="4" s="1"/>
  <c r="G83" i="4"/>
  <c r="O83" i="4" s="1"/>
  <c r="M376" i="4"/>
  <c r="M516" i="4"/>
  <c r="M429" i="4"/>
  <c r="F429" i="4"/>
  <c r="G388" i="4"/>
  <c r="O388" i="4" s="1"/>
  <c r="N388" i="4"/>
  <c r="G441" i="4"/>
  <c r="O441" i="4" s="1"/>
  <c r="N441" i="4"/>
  <c r="F169" i="4"/>
  <c r="M169" i="4" s="1"/>
  <c r="G112" i="4"/>
  <c r="O112" i="4" s="1"/>
  <c r="F73" i="4"/>
  <c r="N137" i="4"/>
  <c r="G137" i="4"/>
  <c r="O137" i="4" s="1"/>
  <c r="G238" i="4"/>
  <c r="O238" i="4" s="1"/>
  <c r="F209" i="4"/>
  <c r="N50" i="4"/>
  <c r="G50" i="4"/>
  <c r="O50" i="4" s="1"/>
  <c r="M119" i="4"/>
  <c r="M44" i="4"/>
  <c r="G8" i="4"/>
  <c r="O8" i="4" s="1"/>
  <c r="N79" i="4"/>
  <c r="M17" i="4"/>
  <c r="M567" i="4"/>
  <c r="N67" i="4"/>
  <c r="G67" i="4"/>
  <c r="O67" i="4" s="1"/>
  <c r="G510" i="4"/>
  <c r="O510" i="4" s="1"/>
  <c r="M361" i="4"/>
  <c r="F361" i="4"/>
  <c r="N468" i="4"/>
  <c r="G101" i="4"/>
  <c r="O101" i="4" s="1"/>
  <c r="N101" i="4"/>
  <c r="G21" i="4"/>
  <c r="O21" i="4" s="1"/>
  <c r="N9" i="4"/>
  <c r="G9" i="4"/>
  <c r="O9" i="4" s="1"/>
  <c r="G126" i="4"/>
  <c r="O126" i="4" s="1"/>
  <c r="M141" i="4"/>
  <c r="N317" i="4"/>
  <c r="G94" i="4"/>
  <c r="O94" i="4" s="1"/>
  <c r="G264" i="4"/>
  <c r="O264" i="4" s="1"/>
  <c r="G216" i="4"/>
  <c r="O216" i="4" s="1"/>
  <c r="N98" i="4"/>
  <c r="G98" i="4"/>
  <c r="O98" i="4" s="1"/>
  <c r="N96" i="4"/>
  <c r="G143" i="4"/>
  <c r="O143" i="4" s="1"/>
  <c r="N591" i="4"/>
  <c r="G591" i="4"/>
  <c r="O591" i="4" s="1"/>
  <c r="G657" i="4"/>
  <c r="O657" i="4" s="1"/>
  <c r="N678" i="4"/>
  <c r="G678" i="4"/>
  <c r="O678" i="4" s="1"/>
  <c r="N568" i="4"/>
  <c r="G568" i="4"/>
  <c r="O568" i="4" s="1"/>
  <c r="N622" i="4"/>
  <c r="G622" i="4"/>
  <c r="O622" i="4" s="1"/>
  <c r="G558" i="4"/>
  <c r="O558" i="4" s="1"/>
  <c r="N596" i="4"/>
  <c r="G449" i="4"/>
  <c r="O449" i="4" s="1"/>
  <c r="N561" i="4"/>
  <c r="G440" i="4"/>
  <c r="O440" i="4" s="1"/>
  <c r="N481" i="4"/>
  <c r="G481" i="4"/>
  <c r="O481" i="4" s="1"/>
  <c r="G51" i="4"/>
  <c r="O51" i="4" s="1"/>
  <c r="M424" i="4"/>
  <c r="G471" i="4"/>
  <c r="O471" i="4" s="1"/>
  <c r="N471" i="4"/>
  <c r="F349" i="4"/>
  <c r="M433" i="4"/>
  <c r="F433" i="4"/>
  <c r="F63" i="4"/>
  <c r="M63" i="4" s="1"/>
  <c r="N214" i="4"/>
  <c r="N107" i="4"/>
  <c r="G107" i="4"/>
  <c r="O107" i="4" s="1"/>
  <c r="N266" i="4"/>
  <c r="G144" i="4"/>
  <c r="O144" i="4" s="1"/>
  <c r="G295" i="4"/>
  <c r="O295" i="4" s="1"/>
  <c r="N295" i="4"/>
  <c r="N102" i="4"/>
  <c r="M94" i="4"/>
  <c r="M264" i="4"/>
  <c r="M216" i="4"/>
  <c r="M98" i="4"/>
  <c r="M143" i="4"/>
  <c r="G328" i="4"/>
  <c r="O328" i="4" s="1"/>
  <c r="G340" i="4"/>
  <c r="O340" i="4" s="1"/>
  <c r="F93" i="4"/>
  <c r="M93" i="4" s="1"/>
  <c r="G254" i="4"/>
  <c r="O254" i="4" s="1"/>
  <c r="M316" i="4"/>
  <c r="G76" i="4"/>
  <c r="O76" i="4" s="1"/>
  <c r="M168" i="4"/>
  <c r="G192" i="4"/>
  <c r="O192" i="4" s="1"/>
  <c r="N192" i="4"/>
  <c r="M191" i="4"/>
  <c r="N72" i="4"/>
  <c r="N220" i="4"/>
  <c r="G220" i="4"/>
  <c r="O220" i="4" s="1"/>
  <c r="G602" i="4"/>
  <c r="O602" i="4" s="1"/>
  <c r="N602" i="4"/>
  <c r="F25" i="4"/>
  <c r="M25" i="4" s="1"/>
  <c r="G195" i="4"/>
  <c r="O195" i="4" s="1"/>
  <c r="N195" i="4"/>
  <c r="M308" i="4"/>
  <c r="N140" i="4"/>
  <c r="G140" i="4"/>
  <c r="O140" i="4" s="1"/>
  <c r="N124" i="4"/>
  <c r="G124" i="4"/>
  <c r="O124" i="4" s="1"/>
  <c r="M220" i="4"/>
  <c r="M644" i="4"/>
  <c r="N607" i="4"/>
  <c r="G607" i="4"/>
  <c r="O607" i="4" s="1"/>
  <c r="M602" i="4"/>
  <c r="G49" i="4"/>
  <c r="O49" i="4" s="1"/>
  <c r="F257" i="4"/>
  <c r="G239" i="4"/>
  <c r="O239" i="4" s="1"/>
  <c r="M203" i="4"/>
  <c r="F203" i="4"/>
  <c r="M99" i="4"/>
  <c r="N252" i="4"/>
  <c r="G252" i="4"/>
  <c r="O252" i="4" s="1"/>
  <c r="G59" i="4"/>
  <c r="O59" i="4" s="1"/>
  <c r="M140" i="4"/>
  <c r="M124" i="4"/>
  <c r="G123" i="4"/>
  <c r="O123" i="4" s="1"/>
  <c r="N123" i="4"/>
  <c r="M112" i="4"/>
  <c r="G431" i="4"/>
  <c r="O431" i="4" s="1"/>
  <c r="M431" i="4"/>
  <c r="M281" i="4"/>
  <c r="F281" i="4"/>
  <c r="N285" i="4"/>
  <c r="G285" i="4"/>
  <c r="O285" i="4" s="1"/>
  <c r="M329" i="4"/>
  <c r="N372" i="4"/>
  <c r="O42" i="4"/>
  <c r="N42" i="4"/>
  <c r="M339" i="4"/>
  <c r="M115" i="4"/>
  <c r="F69" i="4"/>
  <c r="G176" i="4"/>
  <c r="O176" i="4" s="1"/>
  <c r="M272" i="4"/>
  <c r="F231" i="4"/>
  <c r="M59" i="4"/>
  <c r="G679" i="4"/>
  <c r="O679" i="4" s="1"/>
  <c r="F277" i="4"/>
  <c r="M277" i="4" s="1"/>
  <c r="V276" i="4" s="1"/>
  <c r="N312" i="4"/>
  <c r="N450" i="4"/>
  <c r="G450" i="4"/>
  <c r="O450" i="4" s="1"/>
  <c r="N490" i="4"/>
  <c r="G490" i="4"/>
  <c r="O490" i="4" s="1"/>
  <c r="F11" i="4"/>
  <c r="M11" i="4"/>
  <c r="G314" i="4"/>
  <c r="O314" i="4" s="1"/>
  <c r="M83" i="4"/>
  <c r="F45" i="4"/>
  <c r="M45" i="4" s="1"/>
  <c r="M111" i="4"/>
  <c r="F111" i="4"/>
  <c r="M50" i="4"/>
  <c r="N92" i="4"/>
  <c r="G20" i="4"/>
  <c r="O20" i="4" s="1"/>
  <c r="N20" i="4"/>
  <c r="N215" i="4"/>
  <c r="G172" i="4"/>
  <c r="O172" i="4" s="1"/>
  <c r="N623" i="4"/>
  <c r="G623" i="4"/>
  <c r="O623" i="4" s="1"/>
  <c r="G680" i="4"/>
  <c r="O680" i="4" s="1"/>
  <c r="G543" i="4"/>
  <c r="O543" i="4" s="1"/>
  <c r="N655" i="4"/>
  <c r="G655" i="4"/>
  <c r="O655" i="4" s="1"/>
  <c r="F685" i="4"/>
  <c r="G666" i="4"/>
  <c r="O666" i="4" s="1"/>
  <c r="N530" i="4"/>
  <c r="N362" i="4"/>
  <c r="N487" i="4"/>
  <c r="M402" i="4"/>
  <c r="M285" i="4"/>
  <c r="N495" i="4"/>
  <c r="G495" i="4"/>
  <c r="O495" i="4" s="1"/>
  <c r="G660" i="4"/>
  <c r="O660" i="4" s="1"/>
  <c r="M666" i="4"/>
  <c r="N665" i="4"/>
  <c r="M509" i="4"/>
  <c r="F509" i="4"/>
  <c r="N458" i="4"/>
  <c r="G458" i="4"/>
  <c r="O458" i="4" s="1"/>
  <c r="N499" i="4"/>
  <c r="N524" i="4"/>
  <c r="N357" i="4"/>
  <c r="G357" i="4"/>
  <c r="O357" i="4" s="1"/>
  <c r="F391" i="4"/>
  <c r="G246" i="4"/>
  <c r="O246" i="4" s="1"/>
  <c r="N246" i="4"/>
  <c r="F269" i="4"/>
  <c r="M269" i="4" s="1"/>
  <c r="N321" i="4"/>
  <c r="F537" i="4"/>
  <c r="G417" i="4"/>
  <c r="O417" i="4" s="1"/>
  <c r="M490" i="4"/>
  <c r="N367" i="4"/>
  <c r="M196" i="4"/>
  <c r="M314" i="4"/>
  <c r="N228" i="4"/>
  <c r="G228" i="4"/>
  <c r="O228" i="4" s="1"/>
  <c r="F175" i="4"/>
  <c r="F183" i="4"/>
  <c r="M183" i="4" s="1"/>
  <c r="G14" i="4"/>
  <c r="O14" i="4" s="1"/>
  <c r="N116" i="4"/>
  <c r="N165" i="4"/>
  <c r="G165" i="4"/>
  <c r="O165" i="4" s="1"/>
  <c r="M172" i="4"/>
  <c r="N564" i="4"/>
  <c r="G564" i="4"/>
  <c r="O564" i="4" s="1"/>
  <c r="G575" i="4"/>
  <c r="O575" i="4" s="1"/>
  <c r="M583" i="4"/>
  <c r="N298" i="4"/>
  <c r="G298" i="4"/>
  <c r="O298" i="4" s="1"/>
  <c r="F535" i="4"/>
  <c r="N663" i="4"/>
  <c r="G663" i="4"/>
  <c r="O663" i="4" s="1"/>
  <c r="F531" i="4"/>
  <c r="M531" i="4"/>
  <c r="F462" i="4"/>
  <c r="F553" i="4"/>
  <c r="M553" i="4" s="1"/>
  <c r="M512" i="4"/>
  <c r="N466" i="4"/>
  <c r="G466" i="4"/>
  <c r="O466" i="4" s="1"/>
  <c r="N656" i="4"/>
  <c r="G656" i="4"/>
  <c r="O656" i="4" s="1"/>
  <c r="M413" i="4"/>
  <c r="M323" i="4"/>
  <c r="F323" i="4"/>
  <c r="F31" i="4"/>
  <c r="M31" i="4"/>
  <c r="F89" i="4"/>
  <c r="G166" i="4"/>
  <c r="O166" i="4" s="1"/>
  <c r="N108" i="4"/>
  <c r="G108" i="4"/>
  <c r="O108" i="4" s="1"/>
  <c r="G162" i="4"/>
  <c r="O162" i="4" s="1"/>
  <c r="N186" i="4"/>
  <c r="G186" i="4"/>
  <c r="O186" i="4" s="1"/>
  <c r="N639" i="4"/>
  <c r="G639" i="4"/>
  <c r="O639" i="4" s="1"/>
  <c r="G438" i="4"/>
  <c r="O438" i="4" s="1"/>
  <c r="G662" i="4"/>
  <c r="O662" i="4" s="1"/>
  <c r="M576" i="4"/>
  <c r="N19" i="4"/>
  <c r="G19" i="4"/>
  <c r="O19" i="4" s="1"/>
  <c r="N546" i="4"/>
  <c r="N319" i="4"/>
  <c r="G319" i="4"/>
  <c r="O319" i="4" s="1"/>
  <c r="M675" i="4"/>
  <c r="N136" i="4"/>
  <c r="G136" i="4"/>
  <c r="O136" i="4" s="1"/>
  <c r="N122" i="4"/>
  <c r="M162" i="4"/>
  <c r="M186" i="4"/>
  <c r="N686" i="4"/>
  <c r="G686" i="4"/>
  <c r="O686" i="4" s="1"/>
  <c r="M686" i="4"/>
  <c r="F403" i="4"/>
  <c r="M403" i="4" s="1"/>
  <c r="G559" i="4"/>
  <c r="O559" i="4" s="1"/>
  <c r="G555" i="4"/>
  <c r="O555" i="4" s="1"/>
  <c r="N676" i="4"/>
  <c r="G676" i="4"/>
  <c r="O676" i="4" s="1"/>
  <c r="M607" i="4"/>
  <c r="N547" i="4"/>
  <c r="M575" i="4"/>
  <c r="N506" i="4"/>
  <c r="G506" i="4"/>
  <c r="O506" i="4" s="1"/>
  <c r="G494" i="4"/>
  <c r="O494" i="4" s="1"/>
  <c r="N648" i="4"/>
  <c r="G648" i="4"/>
  <c r="O648" i="4" s="1"/>
  <c r="G658" i="4"/>
  <c r="O658" i="4" s="1"/>
  <c r="G446" i="4"/>
  <c r="O446" i="4" s="1"/>
  <c r="N520" i="4"/>
  <c r="M506" i="4"/>
  <c r="N482" i="4"/>
  <c r="M494" i="4"/>
  <c r="N529" i="4"/>
  <c r="N455" i="4"/>
  <c r="G370" i="4"/>
  <c r="O370" i="4" s="1"/>
  <c r="N82" i="4"/>
  <c r="G82" i="4"/>
  <c r="O82" i="4" s="1"/>
  <c r="G222" i="4"/>
  <c r="O222" i="4" s="1"/>
  <c r="G56" i="4"/>
  <c r="O56" i="4" s="1"/>
  <c r="N56" i="4"/>
  <c r="M658" i="4"/>
  <c r="G632" i="4"/>
  <c r="O632" i="4" s="1"/>
  <c r="G442" i="4"/>
  <c r="O442" i="4" s="1"/>
  <c r="M663" i="4"/>
  <c r="M386" i="4"/>
  <c r="G224" i="4"/>
  <c r="O224" i="4" s="1"/>
  <c r="M493" i="4"/>
  <c r="G364" i="4"/>
  <c r="O364" i="4" s="1"/>
  <c r="M370" i="4"/>
  <c r="G36" i="4"/>
  <c r="O36" i="4" s="1"/>
  <c r="M49" i="4"/>
  <c r="M128" i="4"/>
  <c r="G206" i="4"/>
  <c r="O206" i="4" s="1"/>
  <c r="G34" i="4"/>
  <c r="O34" i="4" s="1"/>
  <c r="M581" i="4"/>
  <c r="F581" i="4"/>
  <c r="G379" i="4"/>
  <c r="O379" i="4" s="1"/>
  <c r="N470" i="4"/>
  <c r="M438" i="4"/>
  <c r="N643" i="4"/>
  <c r="G600" i="4"/>
  <c r="O600" i="4" s="1"/>
  <c r="G618" i="4"/>
  <c r="O618" i="4" s="1"/>
  <c r="N541" i="4"/>
  <c r="G541" i="4"/>
  <c r="O541" i="4" s="1"/>
  <c r="N479" i="4"/>
  <c r="G479" i="4"/>
  <c r="O479" i="4" s="1"/>
  <c r="G397" i="4"/>
  <c r="O397" i="4" s="1"/>
  <c r="F265" i="4"/>
  <c r="M265" i="4" s="1"/>
  <c r="M687" i="4"/>
  <c r="F687" i="4"/>
  <c r="N625" i="4"/>
  <c r="G647" i="4"/>
  <c r="O647" i="4" s="1"/>
  <c r="N504" i="4"/>
  <c r="G478" i="4"/>
  <c r="O478" i="4" s="1"/>
  <c r="G343" i="4"/>
  <c r="O343" i="4" s="1"/>
  <c r="N343" i="4"/>
  <c r="M397" i="4"/>
  <c r="F235" i="4"/>
  <c r="M656" i="4"/>
  <c r="M379" i="4"/>
  <c r="N190" i="4"/>
  <c r="G190" i="4"/>
  <c r="O190" i="4" s="1"/>
  <c r="F132" i="4"/>
  <c r="M132" i="4" s="1"/>
  <c r="G152" i="4"/>
  <c r="O152" i="4" s="1"/>
  <c r="M185" i="4"/>
  <c r="M108" i="4"/>
  <c r="M648" i="4"/>
  <c r="N641" i="4"/>
  <c r="G641" i="4"/>
  <c r="O641" i="4" s="1"/>
  <c r="N659" i="4"/>
  <c r="M674" i="4"/>
  <c r="F674" i="4"/>
  <c r="N587" i="4"/>
  <c r="M641" i="4"/>
  <c r="M651" i="4"/>
  <c r="M632" i="4"/>
  <c r="M442" i="4"/>
  <c r="F551" i="4"/>
  <c r="N580" i="4"/>
  <c r="G580" i="4"/>
  <c r="O580" i="4" s="1"/>
  <c r="F453" i="4"/>
  <c r="G282" i="4"/>
  <c r="O282" i="4" s="1"/>
  <c r="M371" i="4"/>
  <c r="F371" i="4"/>
  <c r="G408" i="4"/>
  <c r="O408" i="4" s="1"/>
  <c r="F217" i="4"/>
  <c r="G464" i="4"/>
  <c r="O464" i="4" s="1"/>
  <c r="N464" i="4"/>
  <c r="N374" i="4"/>
  <c r="M364" i="4"/>
  <c r="F160" i="4"/>
  <c r="F245" i="4"/>
  <c r="M245" i="4" s="1"/>
  <c r="N200" i="4"/>
  <c r="G200" i="4"/>
  <c r="O200" i="4" s="1"/>
  <c r="N352" i="4"/>
  <c r="M9" i="4"/>
  <c r="G170" i="4"/>
  <c r="O170" i="4" s="1"/>
  <c r="N120" i="4"/>
  <c r="G120" i="4"/>
  <c r="O120" i="4" s="1"/>
  <c r="M36" i="4"/>
  <c r="N263" i="4"/>
  <c r="M206" i="4"/>
  <c r="M34" i="4"/>
  <c r="G178" i="4"/>
  <c r="O178" i="4" s="1"/>
  <c r="G683" i="4"/>
  <c r="O683" i="4" s="1"/>
  <c r="F599" i="4"/>
  <c r="N552" i="4"/>
  <c r="G552" i="4"/>
  <c r="O552" i="4" s="1"/>
  <c r="F311" i="4"/>
  <c r="M311" i="4" s="1"/>
  <c r="G573" i="4"/>
  <c r="O573" i="4" s="1"/>
  <c r="G527" i="4"/>
  <c r="O527" i="4" s="1"/>
  <c r="N511" i="4"/>
  <c r="G511" i="4"/>
  <c r="O511" i="4" s="1"/>
  <c r="M527" i="4"/>
  <c r="G590" i="4"/>
  <c r="O590" i="4" s="1"/>
  <c r="F569" i="4"/>
  <c r="M569" i="4"/>
  <c r="M639" i="4"/>
  <c r="G605" i="4"/>
  <c r="O605" i="4" s="1"/>
  <c r="N605" i="4"/>
  <c r="F459" i="4"/>
  <c r="M459" i="4" s="1"/>
  <c r="M440" i="4"/>
  <c r="G385" i="4"/>
  <c r="O385" i="4" s="1"/>
  <c r="M538" i="4"/>
  <c r="F333" i="4"/>
  <c r="N383" i="4"/>
  <c r="G383" i="4"/>
  <c r="O383" i="4" s="1"/>
  <c r="G105" i="4"/>
  <c r="O105" i="4" s="1"/>
  <c r="N105" i="4"/>
  <c r="G230" i="4"/>
  <c r="O230" i="4" s="1"/>
  <c r="N230" i="4"/>
  <c r="N331" i="4"/>
  <c r="G255" i="4"/>
  <c r="O255" i="4" s="1"/>
  <c r="M103" i="4"/>
  <c r="F103" i="4"/>
  <c r="M81" i="4"/>
  <c r="F81" i="4"/>
  <c r="N53" i="4"/>
  <c r="M21" i="4"/>
  <c r="G142" i="4"/>
  <c r="O142" i="4" s="1"/>
  <c r="G616" i="4"/>
  <c r="O616" i="4" s="1"/>
  <c r="G447" i="4"/>
  <c r="O447" i="4" s="1"/>
  <c r="N326" i="4"/>
  <c r="F461" i="4"/>
  <c r="G164" i="4"/>
  <c r="O164" i="4" s="1"/>
  <c r="M159" i="4"/>
  <c r="F159" i="4"/>
  <c r="M47" i="4"/>
  <c r="F47" i="4"/>
  <c r="G74" i="4"/>
  <c r="O74" i="4" s="1"/>
  <c r="M58" i="4"/>
  <c r="G12" i="4"/>
  <c r="O12" i="4" s="1"/>
  <c r="G55" i="4"/>
  <c r="O55" i="4" s="1"/>
  <c r="G18" i="4"/>
  <c r="O18" i="4" s="1"/>
  <c r="N18" i="4"/>
  <c r="G6" i="4"/>
  <c r="O6" i="4" s="1"/>
  <c r="N563" i="4"/>
  <c r="G563" i="4"/>
  <c r="O563" i="4" s="1"/>
  <c r="M430" i="4"/>
  <c r="F430" i="4"/>
  <c r="G332" i="4"/>
  <c r="O332" i="4" s="1"/>
  <c r="M164" i="4"/>
  <c r="F223" i="4"/>
  <c r="M223" i="4" s="1"/>
  <c r="G463" i="4"/>
  <c r="O463" i="4" s="1"/>
  <c r="M463" i="4"/>
  <c r="G635" i="4"/>
  <c r="O635" i="4" s="1"/>
  <c r="N35" i="4"/>
  <c r="G35" i="4"/>
  <c r="O35" i="4" s="1"/>
  <c r="G610" i="4"/>
  <c r="O610" i="4" s="1"/>
  <c r="G505" i="4"/>
  <c r="O505" i="4" s="1"/>
  <c r="N505" i="4"/>
  <c r="M623" i="4"/>
  <c r="G671" i="4"/>
  <c r="O671" i="4" s="1"/>
  <c r="M559" i="4"/>
  <c r="F545" i="4"/>
  <c r="M447" i="4"/>
  <c r="M298" i="4"/>
  <c r="G204" i="4"/>
  <c r="O204" i="4" s="1"/>
  <c r="N204" i="4"/>
  <c r="F345" i="4"/>
  <c r="N322" i="4"/>
  <c r="G322" i="4"/>
  <c r="O322" i="4" s="1"/>
  <c r="M155" i="4"/>
  <c r="F155" i="4"/>
  <c r="F249" i="4"/>
  <c r="M249" i="4"/>
  <c r="M360" i="4"/>
  <c r="M67" i="4"/>
  <c r="M101" i="4"/>
  <c r="M12" i="4"/>
  <c r="G54" i="4"/>
  <c r="O54" i="4" s="1"/>
  <c r="G188" i="4"/>
  <c r="O188" i="4" s="1"/>
  <c r="F677" i="4"/>
  <c r="M677" i="4" s="1"/>
  <c r="N514" i="4"/>
  <c r="M671" i="4"/>
  <c r="G411" i="4"/>
  <c r="O411" i="4" s="1"/>
  <c r="N498" i="4"/>
  <c r="G498" i="4"/>
  <c r="O498" i="4" s="1"/>
  <c r="N637" i="4"/>
  <c r="G278" i="4"/>
  <c r="O278" i="4" s="1"/>
  <c r="G574" i="4"/>
  <c r="O574" i="4" s="1"/>
  <c r="G351" i="4"/>
  <c r="O351" i="4" s="1"/>
  <c r="N418" i="4"/>
  <c r="N436" i="4"/>
  <c r="N492" i="4"/>
  <c r="N454" i="4"/>
  <c r="M332" i="4"/>
  <c r="F77" i="4"/>
  <c r="M77" i="4" s="1"/>
  <c r="M322" i="4"/>
  <c r="M97" i="4"/>
  <c r="F97" i="4"/>
  <c r="M238" i="4"/>
  <c r="G30" i="4"/>
  <c r="O30" i="4" s="1"/>
  <c r="N30" i="4"/>
  <c r="G259" i="4"/>
  <c r="O259" i="4" s="1"/>
  <c r="G60" i="4"/>
  <c r="O60" i="4" s="1"/>
  <c r="G52" i="4"/>
  <c r="O52" i="4" s="1"/>
  <c r="G226" i="4"/>
  <c r="O226" i="4" s="1"/>
  <c r="N181" i="4"/>
  <c r="M188" i="4"/>
  <c r="N127" i="4"/>
  <c r="G127" i="4"/>
  <c r="O127" i="4" s="1"/>
  <c r="G390" i="4"/>
  <c r="O390" i="4" s="1"/>
  <c r="F661" i="4"/>
  <c r="M669" i="4"/>
  <c r="F669" i="4"/>
  <c r="G654" i="4"/>
  <c r="O654" i="4" s="1"/>
  <c r="G603" i="4"/>
  <c r="O603" i="4" s="1"/>
  <c r="N313" i="4"/>
  <c r="G313" i="4"/>
  <c r="O313" i="4" s="1"/>
  <c r="N342" i="4"/>
  <c r="G342" i="4"/>
  <c r="O342" i="4" s="1"/>
  <c r="G457" i="4"/>
  <c r="O457" i="4" s="1"/>
  <c r="N457" i="4"/>
  <c r="G365" i="4"/>
  <c r="O365" i="4" s="1"/>
  <c r="F359" i="4"/>
  <c r="M359" i="4" s="1"/>
  <c r="G585" i="4"/>
  <c r="O585" i="4" s="1"/>
  <c r="N585" i="4"/>
  <c r="G315" i="4"/>
  <c r="O315" i="4" s="1"/>
  <c r="N315" i="4"/>
  <c r="G306" i="4"/>
  <c r="O306" i="4" s="1"/>
  <c r="F229" i="4"/>
  <c r="M176" i="4"/>
  <c r="M199" i="4"/>
  <c r="F199" i="4"/>
  <c r="F253" i="4"/>
  <c r="M253" i="4"/>
  <c r="N38" i="4"/>
  <c r="G38" i="4"/>
  <c r="O38" i="4" s="1"/>
  <c r="M179" i="4"/>
  <c r="N68" i="4"/>
  <c r="G68" i="4"/>
  <c r="O68" i="4" s="1"/>
  <c r="G486" i="4"/>
  <c r="O486" i="4" s="1"/>
  <c r="N486" i="4"/>
  <c r="G673" i="4"/>
  <c r="O673" i="4" s="1"/>
  <c r="M539" i="4"/>
  <c r="F539" i="4"/>
  <c r="G467" i="4"/>
  <c r="O467" i="4" s="1"/>
  <c r="F645" i="4"/>
  <c r="M645" i="4" s="1"/>
  <c r="M683" i="4"/>
  <c r="G634" i="4"/>
  <c r="O634" i="4" s="1"/>
  <c r="F469" i="4"/>
  <c r="M469" i="4" s="1"/>
  <c r="G550" i="4"/>
  <c r="O550" i="4" s="1"/>
  <c r="F501" i="4"/>
  <c r="M501" i="4" s="1"/>
  <c r="G606" i="4"/>
  <c r="O606" i="4" s="1"/>
  <c r="M432" i="4"/>
  <c r="F381" i="4"/>
  <c r="G395" i="4"/>
  <c r="O395" i="4" s="1"/>
  <c r="G354" i="4"/>
  <c r="O354" i="4" s="1"/>
  <c r="N354" i="4"/>
  <c r="N534" i="4"/>
  <c r="N382" i="4"/>
  <c r="N480" i="4"/>
  <c r="G480" i="4"/>
  <c r="O480" i="4" s="1"/>
  <c r="F219" i="4"/>
  <c r="G242" i="4"/>
  <c r="O242" i="4" s="1"/>
  <c r="N23" i="4"/>
  <c r="G23" i="4"/>
  <c r="O23" i="4" s="1"/>
  <c r="F22" i="4"/>
  <c r="M22" i="4" s="1"/>
  <c r="N202" i="4"/>
  <c r="M182" i="4"/>
  <c r="G46" i="4"/>
  <c r="O46" i="4" s="1"/>
  <c r="N46" i="4"/>
  <c r="F5" i="4"/>
  <c r="G4" i="4"/>
  <c r="O4" i="4" s="1"/>
  <c r="M3" i="4"/>
  <c r="G3" i="4"/>
  <c r="N3" i="4" s="1"/>
  <c r="G2" i="4"/>
  <c r="F5" i="3"/>
  <c r="K5" i="3"/>
  <c r="F22" i="3"/>
  <c r="K6" i="3"/>
  <c r="F6" i="3"/>
  <c r="F9" i="3"/>
  <c r="F15" i="3"/>
  <c r="F17" i="3"/>
  <c r="K17" i="3"/>
  <c r="F7" i="3"/>
  <c r="K7" i="3"/>
  <c r="F20" i="3"/>
  <c r="K20" i="3" s="1"/>
  <c r="G8" i="3"/>
  <c r="M8" i="3" s="1"/>
  <c r="G21" i="3"/>
  <c r="M21" i="3" s="1"/>
  <c r="K21" i="3"/>
  <c r="G12" i="3"/>
  <c r="M12" i="3" s="1"/>
  <c r="G11" i="3"/>
  <c r="M11" i="3" s="1"/>
  <c r="K11" i="3"/>
  <c r="G16" i="3"/>
  <c r="M16" i="3" s="1"/>
  <c r="L16" i="3"/>
  <c r="G18" i="3"/>
  <c r="M18" i="3" s="1"/>
  <c r="G14" i="3"/>
  <c r="M14" i="3" s="1"/>
  <c r="G10" i="3"/>
  <c r="M10" i="3" s="1"/>
  <c r="F19" i="3"/>
  <c r="L13" i="3"/>
  <c r="G13" i="3"/>
  <c r="M13" i="3" s="1"/>
  <c r="G4" i="3"/>
  <c r="M4" i="3" s="1"/>
  <c r="L35" i="2"/>
  <c r="L291" i="2"/>
  <c r="E15" i="2"/>
  <c r="K15" i="2"/>
  <c r="E82" i="2"/>
  <c r="K82" i="2" s="1"/>
  <c r="E128" i="2"/>
  <c r="K128" i="2"/>
  <c r="E17" i="2"/>
  <c r="K17" i="2" s="1"/>
  <c r="L297" i="2"/>
  <c r="L265" i="2"/>
  <c r="L93" i="2"/>
  <c r="E173" i="2"/>
  <c r="K173" i="2"/>
  <c r="L169" i="2"/>
  <c r="E77" i="2"/>
  <c r="K77" i="2" s="1"/>
  <c r="E256" i="2"/>
  <c r="K256" i="2"/>
  <c r="E160" i="2"/>
  <c r="K160" i="2"/>
  <c r="L105" i="2"/>
  <c r="L263" i="2"/>
  <c r="E254" i="2"/>
  <c r="K254" i="2"/>
  <c r="E285" i="2"/>
  <c r="K285" i="2" s="1"/>
  <c r="E346" i="2"/>
  <c r="K346" i="2"/>
  <c r="L201" i="2"/>
  <c r="E246" i="2"/>
  <c r="K246" i="2"/>
  <c r="E345" i="2"/>
  <c r="K345" i="2" s="1"/>
  <c r="L295" i="2"/>
  <c r="E209" i="2"/>
  <c r="K209" i="2"/>
  <c r="K270" i="2"/>
  <c r="E343" i="2"/>
  <c r="K343" i="2"/>
  <c r="F189" i="2"/>
  <c r="M189" i="2" s="1"/>
  <c r="L38" i="2"/>
  <c r="E183" i="2"/>
  <c r="K183" i="2"/>
  <c r="E146" i="2"/>
  <c r="K146" i="2" s="1"/>
  <c r="E10" i="2"/>
  <c r="K10" i="2" s="1"/>
  <c r="E88" i="2"/>
  <c r="K88" i="2" s="1"/>
  <c r="E299" i="2"/>
  <c r="K299" i="2"/>
  <c r="E335" i="2"/>
  <c r="K335" i="2" s="1"/>
  <c r="E337" i="2"/>
  <c r="K337" i="2"/>
  <c r="L6" i="2"/>
  <c r="F6" i="2"/>
  <c r="M6" i="2" s="1"/>
  <c r="L62" i="2"/>
  <c r="E121" i="2"/>
  <c r="K121" i="2" s="1"/>
  <c r="E204" i="2"/>
  <c r="K204" i="2"/>
  <c r="K284" i="2"/>
  <c r="E334" i="2"/>
  <c r="K334" i="2"/>
  <c r="E333" i="2"/>
  <c r="K333" i="2" s="1"/>
  <c r="K267" i="2"/>
  <c r="E202" i="2"/>
  <c r="K202" i="2" s="1"/>
  <c r="E171" i="2"/>
  <c r="K171" i="2" s="1"/>
  <c r="E244" i="2"/>
  <c r="K244" i="2" s="1"/>
  <c r="L329" i="2"/>
  <c r="F221" i="2"/>
  <c r="M221" i="2" s="1"/>
  <c r="L323" i="2"/>
  <c r="K28" i="2"/>
  <c r="E158" i="2"/>
  <c r="K158" i="2"/>
  <c r="E216" i="2"/>
  <c r="K216" i="2" s="1"/>
  <c r="L167" i="2"/>
  <c r="L199" i="2"/>
  <c r="E208" i="2"/>
  <c r="K208" i="2"/>
  <c r="E43" i="2"/>
  <c r="K43" i="2"/>
  <c r="E239" i="2"/>
  <c r="K239" i="2" s="1"/>
  <c r="K144" i="2"/>
  <c r="K49" i="2"/>
  <c r="E218" i="2"/>
  <c r="K218" i="2" s="1"/>
  <c r="L39" i="2"/>
  <c r="E255" i="2"/>
  <c r="K255" i="2" s="1"/>
  <c r="K307" i="2"/>
  <c r="E235" i="2"/>
  <c r="K235" i="2" s="1"/>
  <c r="J345" i="2"/>
  <c r="E45" i="2"/>
  <c r="K45" i="2" s="1"/>
  <c r="E217" i="2"/>
  <c r="K217" i="2"/>
  <c r="L67" i="2"/>
  <c r="K6" i="2"/>
  <c r="E51" i="2"/>
  <c r="K51" i="2" s="1"/>
  <c r="K272" i="2"/>
  <c r="K37" i="2"/>
  <c r="J299" i="2"/>
  <c r="E107" i="2"/>
  <c r="K107" i="2" s="1"/>
  <c r="K12" i="2"/>
  <c r="F315" i="2"/>
  <c r="M315" i="2" s="1"/>
  <c r="K315" i="2"/>
  <c r="L41" i="2"/>
  <c r="E205" i="2"/>
  <c r="E150" i="2"/>
  <c r="K150" i="2" s="1"/>
  <c r="E303" i="2"/>
  <c r="K303" i="2" s="1"/>
  <c r="E151" i="2"/>
  <c r="K151" i="2" s="1"/>
  <c r="J208" i="2"/>
  <c r="J43" i="2"/>
  <c r="K16" i="2"/>
  <c r="J183" i="2"/>
  <c r="F283" i="2"/>
  <c r="M283" i="2" s="1"/>
  <c r="L283" i="2"/>
  <c r="K283" i="2"/>
  <c r="L3" i="2"/>
  <c r="L103" i="2"/>
  <c r="E22" i="2"/>
  <c r="K22" i="2" s="1"/>
  <c r="E237" i="2"/>
  <c r="K237" i="2"/>
  <c r="K31" i="2"/>
  <c r="J334" i="2"/>
  <c r="J171" i="2"/>
  <c r="K252" i="2"/>
  <c r="K332" i="2"/>
  <c r="F187" i="2"/>
  <c r="M187" i="2" s="1"/>
  <c r="L187" i="2"/>
  <c r="K187" i="2"/>
  <c r="L134" i="2"/>
  <c r="E139" i="2"/>
  <c r="K139" i="2"/>
  <c r="K60" i="2"/>
  <c r="J254" i="2"/>
  <c r="E87" i="2"/>
  <c r="K87" i="2"/>
  <c r="L9" i="2"/>
  <c r="E172" i="2"/>
  <c r="K172" i="2"/>
  <c r="K273" i="2"/>
  <c r="K127" i="2"/>
  <c r="J346" i="2"/>
  <c r="E76" i="2"/>
  <c r="K76" i="2"/>
  <c r="J235" i="2"/>
  <c r="K234" i="2"/>
  <c r="E79" i="2"/>
  <c r="K79" i="2" s="1"/>
  <c r="K338" i="2"/>
  <c r="E86" i="2"/>
  <c r="K86" i="2" s="1"/>
  <c r="E280" i="2"/>
  <c r="L264" i="2"/>
  <c r="E336" i="2"/>
  <c r="K336" i="2"/>
  <c r="K125" i="2"/>
  <c r="E269" i="2"/>
  <c r="K269" i="2"/>
  <c r="E154" i="2"/>
  <c r="K154" i="2"/>
  <c r="L327" i="2"/>
  <c r="E300" i="2"/>
  <c r="K300" i="2" s="1"/>
  <c r="K50" i="2"/>
  <c r="J336" i="2"/>
  <c r="E80" i="2"/>
  <c r="K80" i="2" s="1"/>
  <c r="J146" i="2"/>
  <c r="E178" i="2"/>
  <c r="K178" i="2" s="1"/>
  <c r="K206" i="2"/>
  <c r="L230" i="2"/>
  <c r="J15" i="2"/>
  <c r="E253" i="2"/>
  <c r="K253" i="2"/>
  <c r="K156" i="2"/>
  <c r="E120" i="2"/>
  <c r="K120" i="2"/>
  <c r="K238" i="2"/>
  <c r="K42" i="2"/>
  <c r="K74" i="2"/>
  <c r="K149" i="2"/>
  <c r="E152" i="2"/>
  <c r="K152" i="2"/>
  <c r="L232" i="2"/>
  <c r="E63" i="2"/>
  <c r="K63" i="2"/>
  <c r="E304" i="2"/>
  <c r="K304" i="2"/>
  <c r="K181" i="2"/>
  <c r="K11" i="2"/>
  <c r="K97" i="2"/>
  <c r="K65" i="2"/>
  <c r="E301" i="2"/>
  <c r="K301" i="2"/>
  <c r="E18" i="2"/>
  <c r="K18" i="2" s="1"/>
  <c r="L71" i="2"/>
  <c r="K221" i="2"/>
  <c r="K33" i="2"/>
  <c r="J333" i="2"/>
  <c r="E106" i="2"/>
  <c r="K106" i="2"/>
  <c r="K180" i="2"/>
  <c r="K305" i="2"/>
  <c r="E210" i="2"/>
  <c r="K210" i="2" s="1"/>
  <c r="E242" i="2"/>
  <c r="K242" i="2"/>
  <c r="K251" i="2"/>
  <c r="L73" i="2"/>
  <c r="L102" i="2"/>
  <c r="J174" i="2"/>
  <c r="E174" i="2"/>
  <c r="K174" i="2" s="1"/>
  <c r="J206" i="2"/>
  <c r="E206" i="2"/>
  <c r="J124" i="2"/>
  <c r="E124" i="2"/>
  <c r="K124" i="2" s="1"/>
  <c r="J156" i="2"/>
  <c r="E156" i="2"/>
  <c r="J331" i="2"/>
  <c r="E331" i="2"/>
  <c r="K331" i="2" s="1"/>
  <c r="J42" i="2"/>
  <c r="E42" i="2"/>
  <c r="J74" i="2"/>
  <c r="E74" i="2"/>
  <c r="J149" i="2"/>
  <c r="E149" i="2"/>
  <c r="J182" i="2"/>
  <c r="E182" i="2"/>
  <c r="J305" i="2"/>
  <c r="E305" i="2"/>
  <c r="J48" i="2"/>
  <c r="E48" i="2"/>
  <c r="K48" i="2" s="1"/>
  <c r="J138" i="2"/>
  <c r="E138" i="2"/>
  <c r="K138" i="2" s="1"/>
  <c r="J176" i="2"/>
  <c r="E176" i="2"/>
  <c r="K176" i="2" s="1"/>
  <c r="J78" i="2"/>
  <c r="E78" i="2"/>
  <c r="J110" i="2"/>
  <c r="E110" i="2"/>
  <c r="J287" i="2"/>
  <c r="E287" i="2"/>
  <c r="J27" i="2"/>
  <c r="E27" i="2"/>
  <c r="J126" i="2"/>
  <c r="E126" i="2"/>
  <c r="J28" i="2"/>
  <c r="E28" i="2"/>
  <c r="J60" i="2"/>
  <c r="E60" i="2"/>
  <c r="J190" i="2"/>
  <c r="E190" i="2"/>
  <c r="K190" i="2" s="1"/>
  <c r="J251" i="2"/>
  <c r="E251" i="2"/>
  <c r="J44" i="2"/>
  <c r="E44" i="2"/>
  <c r="K44" i="2" s="1"/>
  <c r="J273" i="2"/>
  <c r="E273" i="2"/>
  <c r="J267" i="2"/>
  <c r="E267" i="2"/>
  <c r="J50" i="2"/>
  <c r="E50" i="2"/>
  <c r="J153" i="2"/>
  <c r="E153" i="2"/>
  <c r="K153" i="2" s="1"/>
  <c r="J317" i="2"/>
  <c r="E317" i="2"/>
  <c r="J123" i="2"/>
  <c r="E123" i="2"/>
  <c r="J308" i="2"/>
  <c r="E308" i="2"/>
  <c r="J276" i="2"/>
  <c r="E276" i="2"/>
  <c r="J154" i="2"/>
  <c r="J159" i="2"/>
  <c r="E159" i="2"/>
  <c r="J81" i="2"/>
  <c r="E81" i="2"/>
  <c r="J286" i="2"/>
  <c r="E286" i="2"/>
  <c r="K286" i="2" s="1"/>
  <c r="J280" i="2"/>
  <c r="J31" i="2"/>
  <c r="E31" i="2"/>
  <c r="J236" i="2"/>
  <c r="E236" i="2"/>
  <c r="J16" i="2"/>
  <c r="E16" i="2"/>
  <c r="J152" i="2"/>
  <c r="J181" i="2"/>
  <c r="E181" i="2"/>
  <c r="J22" i="2"/>
  <c r="J266" i="2"/>
  <c r="E266" i="2"/>
  <c r="J61" i="2"/>
  <c r="E61" i="2"/>
  <c r="K61" i="2" s="1"/>
  <c r="J311" i="2"/>
  <c r="E311" i="2"/>
  <c r="K311" i="2" s="1"/>
  <c r="J141" i="2"/>
  <c r="E141" i="2"/>
  <c r="K141" i="2" s="1"/>
  <c r="J313" i="2"/>
  <c r="E313" i="2"/>
  <c r="K313" i="2" s="1"/>
  <c r="J140" i="2"/>
  <c r="E140" i="2"/>
  <c r="J175" i="2"/>
  <c r="E175" i="2"/>
  <c r="J318" i="2"/>
  <c r="E318" i="2"/>
  <c r="K318" i="2" s="1"/>
  <c r="J316" i="2"/>
  <c r="E316" i="2"/>
  <c r="J47" i="2"/>
  <c r="E47" i="2"/>
  <c r="J49" i="2"/>
  <c r="E49" i="2"/>
  <c r="J125" i="2"/>
  <c r="E125" i="2"/>
  <c r="J13" i="2"/>
  <c r="E13" i="2"/>
  <c r="K13" i="2" s="1"/>
  <c r="J270" i="2"/>
  <c r="E270" i="2"/>
  <c r="J234" i="2"/>
  <c r="E234" i="2"/>
  <c r="J284" i="2"/>
  <c r="E284" i="2"/>
  <c r="J37" i="2"/>
  <c r="E37" i="2"/>
  <c r="J97" i="2"/>
  <c r="E97" i="2"/>
  <c r="J307" i="2"/>
  <c r="E307" i="2"/>
  <c r="J320" i="2"/>
  <c r="E320" i="2"/>
  <c r="J143" i="2"/>
  <c r="E143" i="2"/>
  <c r="J185" i="2"/>
  <c r="E185" i="2"/>
  <c r="J148" i="2"/>
  <c r="E148" i="2"/>
  <c r="J173" i="2"/>
  <c r="J279" i="2"/>
  <c r="E279" i="2"/>
  <c r="J52" i="2"/>
  <c r="E52" i="2"/>
  <c r="J59" i="2"/>
  <c r="E59" i="2"/>
  <c r="K59" i="2" s="1"/>
  <c r="J238" i="2"/>
  <c r="E238" i="2"/>
  <c r="J11" i="2"/>
  <c r="E11" i="2"/>
  <c r="J26" i="2"/>
  <c r="E26" i="2"/>
  <c r="K26" i="2" s="1"/>
  <c r="J127" i="2"/>
  <c r="E127" i="2"/>
  <c r="J144" i="2"/>
  <c r="E144" i="2"/>
  <c r="J301" i="2"/>
  <c r="J77" i="2"/>
  <c r="J188" i="2"/>
  <c r="E188" i="2"/>
  <c r="K188" i="2" s="1"/>
  <c r="J121" i="2"/>
  <c r="J30" i="2"/>
  <c r="E30" i="2"/>
  <c r="J298" i="2"/>
  <c r="E298" i="2"/>
  <c r="J203" i="2"/>
  <c r="E203" i="2"/>
  <c r="J277" i="2"/>
  <c r="E277" i="2"/>
  <c r="J145" i="2"/>
  <c r="E145" i="2"/>
  <c r="J207" i="2"/>
  <c r="E207" i="2"/>
  <c r="K207" i="2" s="1"/>
  <c r="J184" i="2"/>
  <c r="E184" i="2"/>
  <c r="J219" i="2"/>
  <c r="E219" i="2"/>
  <c r="J82" i="2"/>
  <c r="J330" i="2"/>
  <c r="E330" i="2"/>
  <c r="K330" i="2" s="1"/>
  <c r="J65" i="2"/>
  <c r="E65" i="2"/>
  <c r="J147" i="2"/>
  <c r="E147" i="2"/>
  <c r="J46" i="2"/>
  <c r="E46" i="2"/>
  <c r="J256" i="2"/>
  <c r="J157" i="2"/>
  <c r="E157" i="2"/>
  <c r="J57" i="2"/>
  <c r="E57" i="2"/>
  <c r="K57" i="2" s="1"/>
  <c r="J58" i="2"/>
  <c r="E58" i="2"/>
  <c r="K58" i="2" s="1"/>
  <c r="J139" i="2"/>
  <c r="J202" i="2"/>
  <c r="J274" i="2"/>
  <c r="E274" i="2"/>
  <c r="K274" i="2" s="1"/>
  <c r="J246" i="2"/>
  <c r="J51" i="2"/>
  <c r="J75" i="2"/>
  <c r="E75" i="2"/>
  <c r="K75" i="2" s="1"/>
  <c r="J155" i="2"/>
  <c r="E155" i="2"/>
  <c r="K155" i="2" s="1"/>
  <c r="J209" i="2"/>
  <c r="J237" i="2"/>
  <c r="J205" i="2"/>
  <c r="J150" i="2"/>
  <c r="J302" i="2"/>
  <c r="E302" i="2"/>
  <c r="J128" i="2"/>
  <c r="J12" i="2"/>
  <c r="E12" i="2"/>
  <c r="J300" i="2"/>
  <c r="J142" i="2"/>
  <c r="E142" i="2"/>
  <c r="K142" i="2" s="1"/>
  <c r="J268" i="2"/>
  <c r="E268" i="2"/>
  <c r="K268" i="2" s="1"/>
  <c r="J253" i="2"/>
  <c r="J252" i="2"/>
  <c r="E252" i="2"/>
  <c r="J332" i="2"/>
  <c r="E332" i="2"/>
  <c r="J63" i="2"/>
  <c r="J179" i="2"/>
  <c r="E179" i="2"/>
  <c r="J239" i="2"/>
  <c r="J14" i="2"/>
  <c r="E14" i="2"/>
  <c r="K14" i="2" s="1"/>
  <c r="J177" i="2"/>
  <c r="E177" i="2"/>
  <c r="J312" i="2"/>
  <c r="E312" i="2"/>
  <c r="J170" i="2"/>
  <c r="E170" i="2"/>
  <c r="J192" i="2"/>
  <c r="E192" i="2"/>
  <c r="K192" i="2" s="1"/>
  <c r="J314" i="2"/>
  <c r="E314" i="2"/>
  <c r="J53" i="2"/>
  <c r="E53" i="2"/>
  <c r="J101" i="2"/>
  <c r="E101" i="2"/>
  <c r="K101" i="2" s="1"/>
  <c r="J172" i="2"/>
  <c r="J271" i="2"/>
  <c r="E271" i="2"/>
  <c r="J338" i="2"/>
  <c r="E338" i="2"/>
  <c r="J33" i="2"/>
  <c r="E33" i="2"/>
  <c r="J272" i="2"/>
  <c r="E272" i="2"/>
  <c r="J69" i="2"/>
  <c r="E69" i="2"/>
  <c r="K69" i="2" s="1"/>
  <c r="J319" i="2"/>
  <c r="E319" i="2"/>
  <c r="K319" i="2" s="1"/>
  <c r="J180" i="2"/>
  <c r="E180" i="2"/>
  <c r="J255" i="2"/>
  <c r="J306" i="2"/>
  <c r="E306" i="2"/>
  <c r="K306" i="2" s="1"/>
  <c r="J29" i="2"/>
  <c r="E29" i="2"/>
  <c r="J288" i="2"/>
  <c r="E288" i="2"/>
  <c r="K288" i="2" s="1"/>
  <c r="J21" i="2"/>
  <c r="E21" i="2"/>
  <c r="K21" i="2" s="1"/>
  <c r="J8" i="1"/>
  <c r="L8" i="1" s="1"/>
  <c r="J7" i="1"/>
  <c r="L7" i="1" s="1"/>
  <c r="J5" i="1"/>
  <c r="L5" i="1" s="1"/>
  <c r="I3" i="1"/>
  <c r="K3" i="1"/>
  <c r="G537" i="4" l="1"/>
  <c r="O537" i="4" s="1"/>
  <c r="N51" i="4"/>
  <c r="N87" i="4"/>
  <c r="G87" i="4"/>
  <c r="O87" i="4" s="1"/>
  <c r="N425" i="4"/>
  <c r="N309" i="4"/>
  <c r="G273" i="4"/>
  <c r="O273" i="4" s="1"/>
  <c r="N324" i="4"/>
  <c r="G545" i="4"/>
  <c r="O545" i="4" s="1"/>
  <c r="N73" i="4"/>
  <c r="G73" i="4"/>
  <c r="O73" i="4" s="1"/>
  <c r="G621" i="4"/>
  <c r="O621" i="4" s="1"/>
  <c r="G453" i="4"/>
  <c r="O453" i="4" s="1"/>
  <c r="G661" i="4"/>
  <c r="O661" i="4" s="1"/>
  <c r="N574" i="4"/>
  <c r="N683" i="4"/>
  <c r="M453" i="4"/>
  <c r="N478" i="4"/>
  <c r="N658" i="4"/>
  <c r="G531" i="4"/>
  <c r="O531" i="4" s="1"/>
  <c r="N231" i="4"/>
  <c r="G231" i="4"/>
  <c r="O231" i="4" s="1"/>
  <c r="M661" i="4"/>
  <c r="N278" i="4"/>
  <c r="M545" i="4"/>
  <c r="N12" i="4"/>
  <c r="N178" i="4"/>
  <c r="N36" i="4"/>
  <c r="N662" i="4"/>
  <c r="N543" i="4"/>
  <c r="M231" i="4"/>
  <c r="N239" i="4"/>
  <c r="N254" i="4"/>
  <c r="M73" i="4"/>
  <c r="N516" i="4"/>
  <c r="N134" i="4"/>
  <c r="N523" i="4"/>
  <c r="N301" i="4"/>
  <c r="G301" i="4"/>
  <c r="O301" i="4" s="1"/>
  <c r="M621" i="4"/>
  <c r="N542" i="4"/>
  <c r="N339" i="4"/>
  <c r="N167" i="4"/>
  <c r="G167" i="4"/>
  <c r="O167" i="4" s="1"/>
  <c r="G377" i="4"/>
  <c r="O377" i="4" s="1"/>
  <c r="N154" i="4"/>
  <c r="G269" i="4"/>
  <c r="O269" i="4" s="1"/>
  <c r="N269" i="4"/>
  <c r="N257" i="4"/>
  <c r="G257" i="4"/>
  <c r="O257" i="4" s="1"/>
  <c r="N112" i="4"/>
  <c r="N375" i="4"/>
  <c r="G375" i="4"/>
  <c r="O375" i="4" s="1"/>
  <c r="G615" i="4"/>
  <c r="O615" i="4" s="1"/>
  <c r="N287" i="4"/>
  <c r="G287" i="4"/>
  <c r="O287" i="4" s="1"/>
  <c r="M257" i="4"/>
  <c r="N126" i="4"/>
  <c r="G549" i="4"/>
  <c r="O549" i="4" s="1"/>
  <c r="M375" i="4"/>
  <c r="M615" i="4"/>
  <c r="N350" i="4"/>
  <c r="M287" i="4"/>
  <c r="N333" i="4"/>
  <c r="G333" i="4"/>
  <c r="O333" i="4" s="1"/>
  <c r="N551" i="4"/>
  <c r="G551" i="4"/>
  <c r="O551" i="4" s="1"/>
  <c r="N647" i="4"/>
  <c r="G535" i="4"/>
  <c r="O535" i="4" s="1"/>
  <c r="N680" i="4"/>
  <c r="G93" i="4"/>
  <c r="O93" i="4" s="1"/>
  <c r="N395" i="4"/>
  <c r="G253" i="4"/>
  <c r="O253" i="4" s="1"/>
  <c r="N253" i="4"/>
  <c r="N671" i="4"/>
  <c r="N74" i="4"/>
  <c r="M333" i="4"/>
  <c r="M551" i="4"/>
  <c r="N364" i="4"/>
  <c r="N494" i="4"/>
  <c r="N438" i="4"/>
  <c r="M535" i="4"/>
  <c r="N176" i="4"/>
  <c r="N49" i="4"/>
  <c r="N340" i="4"/>
  <c r="N440" i="4"/>
  <c r="N99" i="4"/>
  <c r="N419" i="4"/>
  <c r="N538" i="4"/>
  <c r="N182" i="4"/>
  <c r="N177" i="4"/>
  <c r="M549" i="4"/>
  <c r="G565" i="4"/>
  <c r="O565" i="4" s="1"/>
  <c r="G407" i="4"/>
  <c r="O407" i="4" s="1"/>
  <c r="N584" i="4"/>
  <c r="G297" i="4"/>
  <c r="O297" i="4" s="1"/>
  <c r="N307" i="4"/>
  <c r="G307" i="4"/>
  <c r="O307" i="4" s="1"/>
  <c r="N199" i="4"/>
  <c r="G199" i="4"/>
  <c r="O199" i="4" s="1"/>
  <c r="N47" i="4"/>
  <c r="G47" i="4"/>
  <c r="O47" i="4" s="1"/>
  <c r="G687" i="4"/>
  <c r="O687" i="4" s="1"/>
  <c r="G391" i="4"/>
  <c r="O391" i="4" s="1"/>
  <c r="G69" i="4"/>
  <c r="O69" i="4" s="1"/>
  <c r="G169" i="4"/>
  <c r="O169" i="4" s="1"/>
  <c r="G507" i="4"/>
  <c r="O507" i="4" s="1"/>
  <c r="M565" i="4"/>
  <c r="G393" i="4"/>
  <c r="O393" i="4" s="1"/>
  <c r="M407" i="4"/>
  <c r="M297" i="4"/>
  <c r="M307" i="4"/>
  <c r="M391" i="4"/>
  <c r="M69" i="4"/>
  <c r="G221" i="4"/>
  <c r="O221" i="4" s="1"/>
  <c r="N221" i="4"/>
  <c r="N381" i="4"/>
  <c r="G381" i="4"/>
  <c r="O381" i="4" s="1"/>
  <c r="M381" i="4"/>
  <c r="N411" i="4"/>
  <c r="G159" i="4"/>
  <c r="O159" i="4" s="1"/>
  <c r="N385" i="4"/>
  <c r="N224" i="4"/>
  <c r="N172" i="4"/>
  <c r="N328" i="4"/>
  <c r="N449" i="4"/>
  <c r="N21" i="4"/>
  <c r="N519" i="4"/>
  <c r="N583" i="4"/>
  <c r="N653" i="4"/>
  <c r="M221" i="4"/>
  <c r="N358" i="4"/>
  <c r="N426" i="4"/>
  <c r="G426" i="4"/>
  <c r="O426" i="4" s="1"/>
  <c r="N336" i="4"/>
  <c r="G336" i="4"/>
  <c r="O336" i="4" s="1"/>
  <c r="N575" i="4"/>
  <c r="N512" i="4"/>
  <c r="M336" i="4"/>
  <c r="N578" i="4"/>
  <c r="N164" i="4"/>
  <c r="N170" i="4"/>
  <c r="N674" i="4"/>
  <c r="G674" i="4"/>
  <c r="O674" i="4" s="1"/>
  <c r="N397" i="4"/>
  <c r="N442" i="4"/>
  <c r="N162" i="4"/>
  <c r="N558" i="4"/>
  <c r="G429" i="4"/>
  <c r="O429" i="4" s="1"/>
  <c r="N386" i="4"/>
  <c r="N577" i="4"/>
  <c r="N28" i="4"/>
  <c r="N15" i="4"/>
  <c r="N212" i="4"/>
  <c r="N664" i="4"/>
  <c r="N198" i="4"/>
  <c r="N597" i="4"/>
  <c r="G597" i="4"/>
  <c r="O597" i="4" s="1"/>
  <c r="N560" i="4"/>
  <c r="N400" i="4"/>
  <c r="G361" i="4"/>
  <c r="O361" i="4" s="1"/>
  <c r="N13" i="4"/>
  <c r="N283" i="4"/>
  <c r="M597" i="4"/>
  <c r="N279" i="4"/>
  <c r="G279" i="4"/>
  <c r="O279" i="4" s="1"/>
  <c r="N188" i="4"/>
  <c r="N635" i="4"/>
  <c r="N632" i="4"/>
  <c r="N555" i="4"/>
  <c r="N166" i="4"/>
  <c r="G509" i="4"/>
  <c r="O509" i="4" s="1"/>
  <c r="G111" i="4"/>
  <c r="O111" i="4" s="1"/>
  <c r="N510" i="4"/>
  <c r="M279" i="4"/>
  <c r="N128" i="4"/>
  <c r="N644" i="4"/>
  <c r="G477" i="4"/>
  <c r="O477" i="4" s="1"/>
  <c r="G89" i="4"/>
  <c r="O89" i="4" s="1"/>
  <c r="N89" i="4"/>
  <c r="G281" i="4"/>
  <c r="O281" i="4" s="1"/>
  <c r="N83" i="4"/>
  <c r="N248" i="4"/>
  <c r="N153" i="4"/>
  <c r="G153" i="4"/>
  <c r="O153" i="4" s="1"/>
  <c r="N150" i="4"/>
  <c r="N64" i="4"/>
  <c r="G437" i="4"/>
  <c r="O437" i="4" s="1"/>
  <c r="N432" i="4"/>
  <c r="G265" i="4"/>
  <c r="O265" i="4" s="1"/>
  <c r="N550" i="4"/>
  <c r="G41" i="4"/>
  <c r="O41" i="4" s="1"/>
  <c r="N41" i="4"/>
  <c r="N227" i="4"/>
  <c r="G227" i="4"/>
  <c r="O227" i="4" s="1"/>
  <c r="G229" i="4"/>
  <c r="O229" i="4" s="1"/>
  <c r="N144" i="4"/>
  <c r="N567" i="4"/>
  <c r="M41" i="4"/>
  <c r="N271" i="4"/>
  <c r="G129" i="4"/>
  <c r="O129" i="4" s="1"/>
  <c r="M227" i="4"/>
  <c r="N27" i="4"/>
  <c r="G65" i="4"/>
  <c r="O65" i="4" s="1"/>
  <c r="N60" i="4"/>
  <c r="G245" i="4"/>
  <c r="O245" i="4" s="1"/>
  <c r="N245" i="4"/>
  <c r="N634" i="4"/>
  <c r="G57" i="4"/>
  <c r="O57" i="4" s="1"/>
  <c r="N365" i="4"/>
  <c r="N97" i="4"/>
  <c r="G97" i="4"/>
  <c r="O97" i="4" s="1"/>
  <c r="N142" i="4"/>
  <c r="N152" i="4"/>
  <c r="G323" i="4"/>
  <c r="O323" i="4" s="1"/>
  <c r="N314" i="4"/>
  <c r="N431" i="4"/>
  <c r="N17" i="4"/>
  <c r="G291" i="4"/>
  <c r="O291" i="4" s="1"/>
  <c r="N472" i="4"/>
  <c r="M57" i="4"/>
  <c r="N145" i="4"/>
  <c r="N91" i="4"/>
  <c r="M89" i="4"/>
  <c r="N14" i="4"/>
  <c r="N222" i="4"/>
  <c r="G183" i="4"/>
  <c r="O183" i="4" s="1"/>
  <c r="G25" i="4"/>
  <c r="O25" i="4" s="1"/>
  <c r="N657" i="4"/>
  <c r="G175" i="4"/>
  <c r="O175" i="4" s="1"/>
  <c r="G173" i="4"/>
  <c r="O173" i="4" s="1"/>
  <c r="G133" i="4"/>
  <c r="O133" i="4" s="1"/>
  <c r="G613" i="4"/>
  <c r="O613" i="4" s="1"/>
  <c r="G461" i="4"/>
  <c r="O461" i="4" s="1"/>
  <c r="G469" i="4"/>
  <c r="O469" i="4" s="1"/>
  <c r="G223" i="4"/>
  <c r="O223" i="4" s="1"/>
  <c r="N590" i="4"/>
  <c r="N600" i="4"/>
  <c r="G31" i="4"/>
  <c r="O31" i="4" s="1"/>
  <c r="N660" i="4"/>
  <c r="G256" i="4"/>
  <c r="O256" i="4" s="1"/>
  <c r="N249" i="4"/>
  <c r="G249" i="4"/>
  <c r="O249" i="4" s="1"/>
  <c r="N332" i="4"/>
  <c r="M175" i="4"/>
  <c r="G11" i="4"/>
  <c r="O11" i="4" s="1"/>
  <c r="N8" i="4"/>
  <c r="N44" i="4"/>
  <c r="N414" i="4"/>
  <c r="G363" i="4"/>
  <c r="O363" i="4" s="1"/>
  <c r="M173" i="4"/>
  <c r="N118" i="4"/>
  <c r="M133" i="4"/>
  <c r="N86" i="4"/>
  <c r="M613" i="4"/>
  <c r="G445" i="4"/>
  <c r="O445" i="4" s="1"/>
  <c r="G569" i="4"/>
  <c r="O569" i="4" s="1"/>
  <c r="N569" i="4"/>
  <c r="N616" i="4"/>
  <c r="G160" i="4"/>
  <c r="O160" i="4" s="1"/>
  <c r="M160" i="4"/>
  <c r="G205" i="4"/>
  <c r="O205" i="4" s="1"/>
  <c r="N205" i="4"/>
  <c r="G645" i="4"/>
  <c r="O645" i="4" s="1"/>
  <c r="G132" i="4"/>
  <c r="O132" i="4" s="1"/>
  <c r="N467" i="4"/>
  <c r="N155" i="4"/>
  <c r="G155" i="4"/>
  <c r="O155" i="4" s="1"/>
  <c r="G430" i="4"/>
  <c r="O430" i="4" s="1"/>
  <c r="G81" i="4"/>
  <c r="O81" i="4" s="1"/>
  <c r="N527" i="4"/>
  <c r="N379" i="4"/>
  <c r="N370" i="4"/>
  <c r="N143" i="4"/>
  <c r="N114" i="4"/>
  <c r="N191" i="4"/>
  <c r="G497" i="4"/>
  <c r="O497" i="4" s="1"/>
  <c r="M363" i="4"/>
  <c r="N316" i="4"/>
  <c r="G416" i="4"/>
  <c r="O416" i="4" s="1"/>
  <c r="G71" i="4"/>
  <c r="O71" i="4" s="1"/>
  <c r="M445" i="4"/>
  <c r="N52" i="4"/>
  <c r="M461" i="4"/>
  <c r="N559" i="4"/>
  <c r="N4" i="4"/>
  <c r="N463" i="4"/>
  <c r="G217" i="4"/>
  <c r="O217" i="4" s="1"/>
  <c r="G63" i="4"/>
  <c r="O63" i="4" s="1"/>
  <c r="N63" i="4"/>
  <c r="G337" i="4"/>
  <c r="O337" i="4" s="1"/>
  <c r="N390" i="4"/>
  <c r="N610" i="4"/>
  <c r="N501" i="4"/>
  <c r="G501" i="4"/>
  <c r="O501" i="4" s="1"/>
  <c r="N618" i="4"/>
  <c r="N325" i="4"/>
  <c r="G325" i="4"/>
  <c r="O325" i="4" s="1"/>
  <c r="G539" i="4"/>
  <c r="O539" i="4" s="1"/>
  <c r="N103" i="4"/>
  <c r="G103" i="4"/>
  <c r="O103" i="4" s="1"/>
  <c r="N573" i="4"/>
  <c r="M217" i="4"/>
  <c r="N581" i="4"/>
  <c r="G581" i="4"/>
  <c r="O581" i="4" s="1"/>
  <c r="G433" i="4"/>
  <c r="O433" i="4" s="1"/>
  <c r="N26" i="4"/>
  <c r="N196" i="4"/>
  <c r="N272" i="4"/>
  <c r="M325" i="4"/>
  <c r="G491" i="4"/>
  <c r="O491" i="4" s="1"/>
  <c r="N626" i="4"/>
  <c r="G677" i="4"/>
  <c r="O677" i="4" s="1"/>
  <c r="G22" i="4"/>
  <c r="O22" i="4" s="1"/>
  <c r="G378" i="4"/>
  <c r="O378" i="4" s="1"/>
  <c r="M229" i="4"/>
  <c r="N306" i="4"/>
  <c r="N447" i="4"/>
  <c r="G77" i="4"/>
  <c r="O77" i="4" s="1"/>
  <c r="N408" i="4"/>
  <c r="G235" i="4"/>
  <c r="O235" i="4" s="1"/>
  <c r="N59" i="4"/>
  <c r="G349" i="4"/>
  <c r="O349" i="4" s="1"/>
  <c r="N209" i="4"/>
  <c r="G209" i="4"/>
  <c r="O209" i="4" s="1"/>
  <c r="N284" i="4"/>
  <c r="M378" i="4"/>
  <c r="N250" i="4"/>
  <c r="G410" i="4"/>
  <c r="O410" i="4" s="1"/>
  <c r="G163" i="4"/>
  <c r="O163" i="4" s="1"/>
  <c r="N628" i="4"/>
  <c r="N226" i="4"/>
  <c r="N259" i="4"/>
  <c r="G45" i="4"/>
  <c r="O45" i="4" s="1"/>
  <c r="G311" i="4"/>
  <c r="O311" i="4" s="1"/>
  <c r="G345" i="4"/>
  <c r="O345" i="4" s="1"/>
  <c r="N242" i="4"/>
  <c r="N673" i="4"/>
  <c r="N603" i="4"/>
  <c r="M345" i="4"/>
  <c r="N6" i="4"/>
  <c r="N255" i="4"/>
  <c r="N371" i="4"/>
  <c r="G371" i="4"/>
  <c r="O371" i="4" s="1"/>
  <c r="M235" i="4"/>
  <c r="N34" i="4"/>
  <c r="N666" i="4"/>
  <c r="G277" i="4"/>
  <c r="O277" i="4" s="1"/>
  <c r="X276" i="4" s="1"/>
  <c r="M349" i="4"/>
  <c r="N216" i="4"/>
  <c r="M209" i="4"/>
  <c r="N48" i="4"/>
  <c r="N37" i="4"/>
  <c r="N526" i="4"/>
  <c r="G526" i="4"/>
  <c r="O526" i="4" s="1"/>
  <c r="N304" i="4"/>
  <c r="N338" i="4"/>
  <c r="G465" i="4"/>
  <c r="O465" i="4" s="1"/>
  <c r="M410" i="4"/>
  <c r="N389" i="4"/>
  <c r="M163" i="4"/>
  <c r="N109" i="4"/>
  <c r="G459" i="4"/>
  <c r="O459" i="4" s="1"/>
  <c r="N54" i="4"/>
  <c r="G359" i="4"/>
  <c r="O359" i="4" s="1"/>
  <c r="G219" i="4"/>
  <c r="O219" i="4" s="1"/>
  <c r="G33" i="4"/>
  <c r="O33" i="4" s="1"/>
  <c r="N157" i="4"/>
  <c r="G157" i="4"/>
  <c r="O157" i="4" s="1"/>
  <c r="N193" i="4"/>
  <c r="G193" i="4"/>
  <c r="O193" i="4" s="1"/>
  <c r="G7" i="4"/>
  <c r="O7" i="4" s="1"/>
  <c r="G403" i="4"/>
  <c r="O403" i="4" s="1"/>
  <c r="G685" i="4"/>
  <c r="O685" i="4" s="1"/>
  <c r="M219" i="4"/>
  <c r="N654" i="4"/>
  <c r="G599" i="4"/>
  <c r="O599" i="4" s="1"/>
  <c r="N448" i="4"/>
  <c r="N650" i="4"/>
  <c r="N329" i="4"/>
  <c r="N293" i="4"/>
  <c r="G629" i="4"/>
  <c r="O629" i="4" s="1"/>
  <c r="N606" i="4"/>
  <c r="G553" i="4"/>
  <c r="O553" i="4" s="1"/>
  <c r="N553" i="4"/>
  <c r="N206" i="4"/>
  <c r="G462" i="4"/>
  <c r="O462" i="4" s="1"/>
  <c r="N417" i="4"/>
  <c r="M685" i="4"/>
  <c r="N264" i="4"/>
  <c r="N238" i="4"/>
  <c r="N475" i="4"/>
  <c r="G261" i="4"/>
  <c r="O261" i="4" s="1"/>
  <c r="M33" i="4"/>
  <c r="M157" i="4"/>
  <c r="M193" i="4"/>
  <c r="M7" i="4"/>
  <c r="N669" i="4"/>
  <c r="G669" i="4"/>
  <c r="O669" i="4" s="1"/>
  <c r="N351" i="4"/>
  <c r="N55" i="4"/>
  <c r="M599" i="4"/>
  <c r="N282" i="4"/>
  <c r="N446" i="4"/>
  <c r="M462" i="4"/>
  <c r="M537" i="4"/>
  <c r="N679" i="4"/>
  <c r="G203" i="4"/>
  <c r="O203" i="4" s="1"/>
  <c r="N76" i="4"/>
  <c r="N94" i="4"/>
  <c r="N399" i="4"/>
  <c r="M261" i="4"/>
  <c r="N335" i="4"/>
  <c r="G187" i="4"/>
  <c r="O187" i="4" s="1"/>
  <c r="N413" i="4"/>
  <c r="M273" i="4"/>
  <c r="G207" i="4"/>
  <c r="O207" i="4" s="1"/>
  <c r="M629" i="4"/>
  <c r="N5" i="4"/>
  <c r="G5" i="4"/>
  <c r="O5" i="4" s="1"/>
  <c r="M5" i="4"/>
  <c r="O3" i="4"/>
  <c r="L14" i="3"/>
  <c r="L11" i="3"/>
  <c r="L21" i="3"/>
  <c r="L8" i="3"/>
  <c r="L12" i="3"/>
  <c r="L18" i="3"/>
  <c r="G7" i="3"/>
  <c r="M7" i="3" s="1"/>
  <c r="L7" i="3"/>
  <c r="G20" i="3"/>
  <c r="M20" i="3" s="1"/>
  <c r="L20" i="3"/>
  <c r="G17" i="3"/>
  <c r="M17" i="3" s="1"/>
  <c r="L17" i="3"/>
  <c r="G15" i="3"/>
  <c r="M15" i="3" s="1"/>
  <c r="K15" i="3"/>
  <c r="G9" i="3"/>
  <c r="M9" i="3" s="1"/>
  <c r="K9" i="3"/>
  <c r="G6" i="3"/>
  <c r="M6" i="3" s="1"/>
  <c r="G19" i="3"/>
  <c r="M19" i="3" s="1"/>
  <c r="G22" i="3"/>
  <c r="M22" i="3" s="1"/>
  <c r="K19" i="3"/>
  <c r="K22" i="3"/>
  <c r="L10" i="3"/>
  <c r="G5" i="3"/>
  <c r="M5" i="3" s="1"/>
  <c r="L4" i="3"/>
  <c r="F280" i="2"/>
  <c r="M280" i="2" s="1"/>
  <c r="F205" i="2"/>
  <c r="M205" i="2" s="1"/>
  <c r="L205" i="2"/>
  <c r="F302" i="2"/>
  <c r="M302" i="2" s="1"/>
  <c r="L302" i="2"/>
  <c r="F219" i="2"/>
  <c r="M219" i="2" s="1"/>
  <c r="L219" i="2"/>
  <c r="F47" i="2"/>
  <c r="M47" i="2" s="1"/>
  <c r="L47" i="2"/>
  <c r="F126" i="2"/>
  <c r="M126" i="2" s="1"/>
  <c r="L126" i="2"/>
  <c r="F206" i="2"/>
  <c r="M206" i="2" s="1"/>
  <c r="L206" i="2"/>
  <c r="F299" i="2"/>
  <c r="M299" i="2" s="1"/>
  <c r="L299" i="2"/>
  <c r="F254" i="2"/>
  <c r="M254" i="2" s="1"/>
  <c r="L254" i="2"/>
  <c r="F52" i="2"/>
  <c r="M52" i="2" s="1"/>
  <c r="L52" i="2"/>
  <c r="F81" i="2"/>
  <c r="M81" i="2" s="1"/>
  <c r="L81" i="2"/>
  <c r="F86" i="2"/>
  <c r="M86" i="2" s="1"/>
  <c r="L86" i="2"/>
  <c r="F255" i="2"/>
  <c r="M255" i="2" s="1"/>
  <c r="L221" i="2"/>
  <c r="F184" i="2"/>
  <c r="M184" i="2" s="1"/>
  <c r="L184" i="2"/>
  <c r="F316" i="2"/>
  <c r="M316" i="2" s="1"/>
  <c r="L316" i="2"/>
  <c r="F27" i="2"/>
  <c r="M27" i="2" s="1"/>
  <c r="F174" i="2"/>
  <c r="M174" i="2" s="1"/>
  <c r="L174" i="2"/>
  <c r="F178" i="2"/>
  <c r="M178" i="2" s="1"/>
  <c r="L315" i="2"/>
  <c r="F88" i="2"/>
  <c r="M88" i="2" s="1"/>
  <c r="L88" i="2"/>
  <c r="F279" i="2"/>
  <c r="M279" i="2" s="1"/>
  <c r="L279" i="2"/>
  <c r="F159" i="2"/>
  <c r="M159" i="2" s="1"/>
  <c r="L159" i="2"/>
  <c r="K159" i="2"/>
  <c r="K52" i="2"/>
  <c r="K219" i="2"/>
  <c r="F287" i="2"/>
  <c r="M287" i="2" s="1"/>
  <c r="L287" i="2"/>
  <c r="K279" i="2"/>
  <c r="F79" i="2"/>
  <c r="M79" i="2" s="1"/>
  <c r="L79" i="2"/>
  <c r="F218" i="2"/>
  <c r="M218" i="2" s="1"/>
  <c r="L218" i="2"/>
  <c r="F10" i="2"/>
  <c r="M10" i="2" s="1"/>
  <c r="F304" i="2"/>
  <c r="M304" i="2" s="1"/>
  <c r="L304" i="2"/>
  <c r="K184" i="2"/>
  <c r="F160" i="2"/>
  <c r="M160" i="2" s="1"/>
  <c r="L160" i="2"/>
  <c r="F155" i="2"/>
  <c r="M155" i="2" s="1"/>
  <c r="L155" i="2"/>
  <c r="F145" i="2"/>
  <c r="M145" i="2" s="1"/>
  <c r="F148" i="2"/>
  <c r="M148" i="2" s="1"/>
  <c r="L148" i="2"/>
  <c r="F175" i="2"/>
  <c r="M175" i="2" s="1"/>
  <c r="F276" i="2"/>
  <c r="M276" i="2" s="1"/>
  <c r="L276" i="2"/>
  <c r="F110" i="2"/>
  <c r="M110" i="2" s="1"/>
  <c r="L110" i="2"/>
  <c r="K47" i="2"/>
  <c r="F146" i="2"/>
  <c r="M146" i="2" s="1"/>
  <c r="L146" i="2"/>
  <c r="F80" i="2"/>
  <c r="M80" i="2" s="1"/>
  <c r="L80" i="2"/>
  <c r="F244" i="2"/>
  <c r="M244" i="2" s="1"/>
  <c r="L244" i="2"/>
  <c r="F75" i="2"/>
  <c r="M75" i="2" s="1"/>
  <c r="L75" i="2"/>
  <c r="F277" i="2"/>
  <c r="M277" i="2" s="1"/>
  <c r="L277" i="2"/>
  <c r="F185" i="2"/>
  <c r="M185" i="2" s="1"/>
  <c r="L185" i="2"/>
  <c r="F140" i="2"/>
  <c r="M140" i="2" s="1"/>
  <c r="L140" i="2"/>
  <c r="F308" i="2"/>
  <c r="M308" i="2" s="1"/>
  <c r="L308" i="2"/>
  <c r="F78" i="2"/>
  <c r="M78" i="2" s="1"/>
  <c r="L78" i="2"/>
  <c r="F242" i="2"/>
  <c r="M242" i="2" s="1"/>
  <c r="L242" i="2"/>
  <c r="F63" i="2"/>
  <c r="M63" i="2" s="1"/>
  <c r="L63" i="2"/>
  <c r="F76" i="2"/>
  <c r="M76" i="2" s="1"/>
  <c r="L76" i="2"/>
  <c r="F237" i="2"/>
  <c r="M237" i="2" s="1"/>
  <c r="L237" i="2"/>
  <c r="F183" i="2"/>
  <c r="M183" i="2" s="1"/>
  <c r="L183" i="2"/>
  <c r="F256" i="2"/>
  <c r="M256" i="2" s="1"/>
  <c r="L256" i="2"/>
  <c r="K175" i="2"/>
  <c r="F107" i="2"/>
  <c r="M107" i="2" s="1"/>
  <c r="L107" i="2"/>
  <c r="F22" i="2"/>
  <c r="M22" i="2" s="1"/>
  <c r="L22" i="2"/>
  <c r="F239" i="2"/>
  <c r="M239" i="2" s="1"/>
  <c r="L239" i="2"/>
  <c r="F171" i="2"/>
  <c r="M171" i="2" s="1"/>
  <c r="L171" i="2"/>
  <c r="F77" i="2"/>
  <c r="M77" i="2" s="1"/>
  <c r="L77" i="2"/>
  <c r="F177" i="2"/>
  <c r="M177" i="2" s="1"/>
  <c r="L177" i="2"/>
  <c r="F152" i="2"/>
  <c r="M152" i="2" s="1"/>
  <c r="L152" i="2"/>
  <c r="K276" i="2"/>
  <c r="L189" i="2"/>
  <c r="K81" i="2"/>
  <c r="F207" i="2"/>
  <c r="M207" i="2" s="1"/>
  <c r="L207" i="2"/>
  <c r="F202" i="2"/>
  <c r="M202" i="2" s="1"/>
  <c r="K145" i="2"/>
  <c r="F43" i="2"/>
  <c r="M43" i="2" s="1"/>
  <c r="F286" i="2"/>
  <c r="M286" i="2" s="1"/>
  <c r="L286" i="2"/>
  <c r="F314" i="2"/>
  <c r="M314" i="2" s="1"/>
  <c r="F313" i="2"/>
  <c r="M313" i="2" s="1"/>
  <c r="L313" i="2"/>
  <c r="F153" i="2"/>
  <c r="M153" i="2" s="1"/>
  <c r="F343" i="2"/>
  <c r="M343" i="2" s="1"/>
  <c r="L343" i="2"/>
  <c r="F318" i="2"/>
  <c r="M318" i="2" s="1"/>
  <c r="F312" i="2"/>
  <c r="M312" i="2" s="1"/>
  <c r="L312" i="2"/>
  <c r="F179" i="2"/>
  <c r="M179" i="2" s="1"/>
  <c r="L179" i="2"/>
  <c r="K110" i="2"/>
  <c r="F208" i="2"/>
  <c r="M208" i="2" s="1"/>
  <c r="L208" i="2"/>
  <c r="F173" i="2"/>
  <c r="M173" i="2" s="1"/>
  <c r="L173" i="2"/>
  <c r="F320" i="2"/>
  <c r="M320" i="2" s="1"/>
  <c r="L320" i="2"/>
  <c r="K185" i="2"/>
  <c r="K302" i="2"/>
  <c r="K78" i="2"/>
  <c r="F334" i="2"/>
  <c r="M334" i="2" s="1"/>
  <c r="L334" i="2"/>
  <c r="F209" i="2"/>
  <c r="M209" i="2" s="1"/>
  <c r="L209" i="2"/>
  <c r="F21" i="2"/>
  <c r="M21" i="2" s="1"/>
  <c r="F311" i="2"/>
  <c r="M311" i="2" s="1"/>
  <c r="L311" i="2"/>
  <c r="K287" i="2"/>
  <c r="F319" i="2"/>
  <c r="M319" i="2" s="1"/>
  <c r="L319" i="2"/>
  <c r="F182" i="2"/>
  <c r="M182" i="2" s="1"/>
  <c r="L182" i="2"/>
  <c r="F53" i="2"/>
  <c r="M53" i="2" s="1"/>
  <c r="L53" i="2"/>
  <c r="F123" i="2"/>
  <c r="M123" i="2" s="1"/>
  <c r="L123" i="2"/>
  <c r="F317" i="2"/>
  <c r="M317" i="2" s="1"/>
  <c r="L317" i="2"/>
  <c r="F14" i="2"/>
  <c r="M14" i="2" s="1"/>
  <c r="L14" i="2"/>
  <c r="F97" i="2"/>
  <c r="M97" i="2" s="1"/>
  <c r="L97" i="2"/>
  <c r="F101" i="2"/>
  <c r="M101" i="2" s="1"/>
  <c r="F170" i="2"/>
  <c r="M170" i="2" s="1"/>
  <c r="F203" i="2"/>
  <c r="M203" i="2" s="1"/>
  <c r="L203" i="2"/>
  <c r="F298" i="2"/>
  <c r="M298" i="2" s="1"/>
  <c r="F30" i="2"/>
  <c r="M30" i="2" s="1"/>
  <c r="L30" i="2"/>
  <c r="K312" i="2"/>
  <c r="F188" i="2"/>
  <c r="M188" i="2" s="1"/>
  <c r="F273" i="2"/>
  <c r="M273" i="2" s="1"/>
  <c r="F149" i="2"/>
  <c r="M149" i="2" s="1"/>
  <c r="L149" i="2"/>
  <c r="K316" i="2"/>
  <c r="F217" i="2"/>
  <c r="M217" i="2" s="1"/>
  <c r="L217" i="2"/>
  <c r="F204" i="2"/>
  <c r="M204" i="2" s="1"/>
  <c r="L204" i="2"/>
  <c r="F48" i="2"/>
  <c r="M48" i="2" s="1"/>
  <c r="L48" i="2"/>
  <c r="F37" i="2"/>
  <c r="M37" i="2" s="1"/>
  <c r="L37" i="2"/>
  <c r="F120" i="2"/>
  <c r="M120" i="2" s="1"/>
  <c r="L120" i="2"/>
  <c r="F157" i="2"/>
  <c r="M157" i="2" s="1"/>
  <c r="L157" i="2"/>
  <c r="F252" i="2"/>
  <c r="M252" i="2" s="1"/>
  <c r="L252" i="2"/>
  <c r="F144" i="2"/>
  <c r="M144" i="2" s="1"/>
  <c r="L144" i="2"/>
  <c r="F181" i="2"/>
  <c r="M181" i="2" s="1"/>
  <c r="L181" i="2"/>
  <c r="F216" i="2"/>
  <c r="M216" i="2" s="1"/>
  <c r="L216" i="2"/>
  <c r="F345" i="2"/>
  <c r="M345" i="2" s="1"/>
  <c r="L345" i="2"/>
  <c r="F17" i="2"/>
  <c r="M17" i="2" s="1"/>
  <c r="L17" i="2"/>
  <c r="F210" i="2"/>
  <c r="M210" i="2" s="1"/>
  <c r="L210" i="2"/>
  <c r="F29" i="2"/>
  <c r="M29" i="2" s="1"/>
  <c r="L29" i="2"/>
  <c r="F305" i="2"/>
  <c r="M305" i="2" s="1"/>
  <c r="L305" i="2"/>
  <c r="F332" i="2"/>
  <c r="M332" i="2" s="1"/>
  <c r="L332" i="2"/>
  <c r="K123" i="2"/>
  <c r="F154" i="2"/>
  <c r="M154" i="2" s="1"/>
  <c r="L154" i="2"/>
  <c r="F267" i="2"/>
  <c r="M267" i="2" s="1"/>
  <c r="L267" i="2"/>
  <c r="K170" i="2"/>
  <c r="F272" i="2"/>
  <c r="M272" i="2" s="1"/>
  <c r="L272" i="2"/>
  <c r="F44" i="2"/>
  <c r="M44" i="2" s="1"/>
  <c r="L44" i="2"/>
  <c r="F74" i="2"/>
  <c r="M74" i="2" s="1"/>
  <c r="K203" i="2"/>
  <c r="F46" i="2"/>
  <c r="M46" i="2" s="1"/>
  <c r="L46" i="2"/>
  <c r="F127" i="2"/>
  <c r="M127" i="2" s="1"/>
  <c r="L127" i="2"/>
  <c r="F269" i="2"/>
  <c r="M269" i="2" s="1"/>
  <c r="L269" i="2"/>
  <c r="F87" i="2"/>
  <c r="M87" i="2" s="1"/>
  <c r="L87" i="2"/>
  <c r="K157" i="2"/>
  <c r="K298" i="2"/>
  <c r="K308" i="2"/>
  <c r="F128" i="2"/>
  <c r="M128" i="2" s="1"/>
  <c r="L128" i="2"/>
  <c r="F143" i="2"/>
  <c r="M143" i="2" s="1"/>
  <c r="L143" i="2"/>
  <c r="F57" i="2"/>
  <c r="M57" i="2" s="1"/>
  <c r="L57" i="2"/>
  <c r="F266" i="2"/>
  <c r="M266" i="2" s="1"/>
  <c r="K29" i="2"/>
  <c r="F69" i="2"/>
  <c r="M69" i="2" s="1"/>
  <c r="F284" i="2"/>
  <c r="M284" i="2" s="1"/>
  <c r="F234" i="2"/>
  <c r="M234" i="2" s="1"/>
  <c r="F121" i="2"/>
  <c r="M121" i="2" s="1"/>
  <c r="L121" i="2"/>
  <c r="F33" i="2"/>
  <c r="M33" i="2" s="1"/>
  <c r="L33" i="2"/>
  <c r="F268" i="2"/>
  <c r="M268" i="2" s="1"/>
  <c r="L268" i="2"/>
  <c r="F270" i="2"/>
  <c r="M270" i="2" s="1"/>
  <c r="F16" i="2"/>
  <c r="M16" i="2" s="1"/>
  <c r="L16" i="2"/>
  <c r="F251" i="2"/>
  <c r="M251" i="2" s="1"/>
  <c r="L251" i="2"/>
  <c r="F42" i="2"/>
  <c r="M42" i="2" s="1"/>
  <c r="F18" i="2"/>
  <c r="M18" i="2" s="1"/>
  <c r="L18" i="2"/>
  <c r="K46" i="2"/>
  <c r="K143" i="2"/>
  <c r="K182" i="2"/>
  <c r="F151" i="2"/>
  <c r="M151" i="2" s="1"/>
  <c r="L151" i="2"/>
  <c r="K30" i="2"/>
  <c r="F246" i="2"/>
  <c r="M246" i="2" s="1"/>
  <c r="L246" i="2"/>
  <c r="F176" i="2"/>
  <c r="M176" i="2" s="1"/>
  <c r="L176" i="2"/>
  <c r="F138" i="2"/>
  <c r="M138" i="2" s="1"/>
  <c r="K27" i="2"/>
  <c r="K320" i="2"/>
  <c r="F45" i="2"/>
  <c r="M45" i="2" s="1"/>
  <c r="L45" i="2"/>
  <c r="K140" i="2"/>
  <c r="F82" i="2"/>
  <c r="M82" i="2" s="1"/>
  <c r="L82" i="2"/>
  <c r="F288" i="2"/>
  <c r="M288" i="2" s="1"/>
  <c r="L288" i="2"/>
  <c r="F61" i="2"/>
  <c r="M61" i="2" s="1"/>
  <c r="L61" i="2"/>
  <c r="F190" i="2"/>
  <c r="M190" i="2" s="1"/>
  <c r="L190" i="2"/>
  <c r="F303" i="2"/>
  <c r="M303" i="2" s="1"/>
  <c r="L303" i="2"/>
  <c r="K317" i="2"/>
  <c r="F274" i="2"/>
  <c r="M274" i="2" s="1"/>
  <c r="L274" i="2"/>
  <c r="F141" i="2"/>
  <c r="M141" i="2" s="1"/>
  <c r="L141" i="2"/>
  <c r="F306" i="2"/>
  <c r="M306" i="2" s="1"/>
  <c r="L306" i="2"/>
  <c r="F51" i="2"/>
  <c r="M51" i="2" s="1"/>
  <c r="L51" i="2"/>
  <c r="F180" i="2"/>
  <c r="M180" i="2" s="1"/>
  <c r="F172" i="2"/>
  <c r="M172" i="2" s="1"/>
  <c r="L172" i="2"/>
  <c r="F338" i="2"/>
  <c r="M338" i="2" s="1"/>
  <c r="F236" i="2"/>
  <c r="M236" i="2" s="1"/>
  <c r="L236" i="2"/>
  <c r="F253" i="2"/>
  <c r="M253" i="2" s="1"/>
  <c r="L253" i="2"/>
  <c r="F11" i="2"/>
  <c r="M11" i="2" s="1"/>
  <c r="L11" i="2"/>
  <c r="F301" i="2"/>
  <c r="M301" i="2" s="1"/>
  <c r="L301" i="2"/>
  <c r="K266" i="2"/>
  <c r="K236" i="2"/>
  <c r="K53" i="2"/>
  <c r="F15" i="2"/>
  <c r="M15" i="2" s="1"/>
  <c r="L15" i="2"/>
  <c r="F271" i="2"/>
  <c r="M271" i="2" s="1"/>
  <c r="L271" i="2"/>
  <c r="F125" i="2"/>
  <c r="M125" i="2" s="1"/>
  <c r="L125" i="2"/>
  <c r="F31" i="2"/>
  <c r="M31" i="2" s="1"/>
  <c r="L31" i="2"/>
  <c r="F60" i="2"/>
  <c r="M60" i="2" s="1"/>
  <c r="F156" i="2"/>
  <c r="M156" i="2" s="1"/>
  <c r="K271" i="2"/>
  <c r="F336" i="2"/>
  <c r="M336" i="2" s="1"/>
  <c r="L336" i="2"/>
  <c r="F139" i="2"/>
  <c r="M139" i="2" s="1"/>
  <c r="K148" i="2"/>
  <c r="F158" i="2"/>
  <c r="M158" i="2" s="1"/>
  <c r="L158" i="2"/>
  <c r="F337" i="2"/>
  <c r="M337" i="2" s="1"/>
  <c r="L337" i="2"/>
  <c r="F346" i="2"/>
  <c r="M346" i="2" s="1"/>
  <c r="L346" i="2"/>
  <c r="F192" i="2"/>
  <c r="M192" i="2" s="1"/>
  <c r="L192" i="2"/>
  <c r="F300" i="2"/>
  <c r="M300" i="2" s="1"/>
  <c r="L300" i="2"/>
  <c r="F333" i="2"/>
  <c r="M333" i="2" s="1"/>
  <c r="L333" i="2"/>
  <c r="F58" i="2"/>
  <c r="M58" i="2" s="1"/>
  <c r="L58" i="2"/>
  <c r="F26" i="2"/>
  <c r="M26" i="2" s="1"/>
  <c r="L26" i="2"/>
  <c r="F142" i="2"/>
  <c r="M142" i="2" s="1"/>
  <c r="L142" i="2"/>
  <c r="F13" i="2"/>
  <c r="M13" i="2" s="1"/>
  <c r="L13" i="2"/>
  <c r="F331" i="2"/>
  <c r="M331" i="2" s="1"/>
  <c r="L331" i="2"/>
  <c r="F65" i="2"/>
  <c r="M65" i="2" s="1"/>
  <c r="L65" i="2"/>
  <c r="F12" i="2"/>
  <c r="M12" i="2" s="1"/>
  <c r="L12" i="2"/>
  <c r="F330" i="2"/>
  <c r="M330" i="2" s="1"/>
  <c r="F238" i="2"/>
  <c r="M238" i="2" s="1"/>
  <c r="L238" i="2"/>
  <c r="K177" i="2"/>
  <c r="K179" i="2"/>
  <c r="F150" i="2"/>
  <c r="M150" i="2" s="1"/>
  <c r="L150" i="2"/>
  <c r="K277" i="2"/>
  <c r="K126" i="2"/>
  <c r="F59" i="2"/>
  <c r="M59" i="2" s="1"/>
  <c r="L59" i="2"/>
  <c r="F307" i="2"/>
  <c r="M307" i="2" s="1"/>
  <c r="L307" i="2"/>
  <c r="F106" i="2"/>
  <c r="M106" i="2" s="1"/>
  <c r="F50" i="2"/>
  <c r="M50" i="2" s="1"/>
  <c r="L50" i="2"/>
  <c r="F147" i="2"/>
  <c r="M147" i="2" s="1"/>
  <c r="L147" i="2"/>
  <c r="F49" i="2"/>
  <c r="M49" i="2" s="1"/>
  <c r="L49" i="2"/>
  <c r="F28" i="2"/>
  <c r="M28" i="2" s="1"/>
  <c r="L28" i="2"/>
  <c r="F124" i="2"/>
  <c r="M124" i="2" s="1"/>
  <c r="L124" i="2"/>
  <c r="K147" i="2"/>
  <c r="K280" i="2"/>
  <c r="K205" i="2"/>
  <c r="F235" i="2"/>
  <c r="M235" i="2" s="1"/>
  <c r="L235" i="2"/>
  <c r="K314" i="2"/>
  <c r="F335" i="2"/>
  <c r="M335" i="2" s="1"/>
  <c r="L335" i="2"/>
  <c r="F285" i="2"/>
  <c r="M285" i="2" s="1"/>
  <c r="L285" i="2"/>
  <c r="J3" i="1"/>
  <c r="L3" i="1" s="1"/>
  <c r="N256" i="4" l="1"/>
  <c r="N33" i="4"/>
  <c r="N337" i="4"/>
  <c r="N132" i="4"/>
  <c r="N291" i="4"/>
  <c r="N507" i="4"/>
  <c r="N615" i="4"/>
  <c r="N169" i="4"/>
  <c r="N217" i="4"/>
  <c r="N69" i="4"/>
  <c r="N531" i="4"/>
  <c r="N462" i="4"/>
  <c r="N687" i="4"/>
  <c r="N378" i="4"/>
  <c r="N377" i="4"/>
  <c r="N93" i="4"/>
  <c r="N661" i="4"/>
  <c r="N453" i="4"/>
  <c r="N535" i="4"/>
  <c r="N621" i="4"/>
  <c r="N31" i="4"/>
  <c r="N345" i="4"/>
  <c r="N445" i="4"/>
  <c r="N203" i="4"/>
  <c r="N433" i="4"/>
  <c r="N410" i="4"/>
  <c r="N173" i="4"/>
  <c r="N159" i="4"/>
  <c r="N297" i="4"/>
  <c r="N65" i="4"/>
  <c r="N477" i="4"/>
  <c r="N323" i="4"/>
  <c r="N469" i="4"/>
  <c r="N391" i="4"/>
  <c r="N311" i="4"/>
  <c r="N45" i="4"/>
  <c r="N163" i="4"/>
  <c r="N363" i="4"/>
  <c r="N429" i="4"/>
  <c r="N407" i="4"/>
  <c r="N545" i="4"/>
  <c r="N187" i="4"/>
  <c r="N599" i="4"/>
  <c r="N497" i="4"/>
  <c r="N25" i="4"/>
  <c r="N565" i="4"/>
  <c r="N361" i="4"/>
  <c r="N160" i="4"/>
  <c r="N261" i="4"/>
  <c r="N461" i="4"/>
  <c r="N349" i="4"/>
  <c r="N539" i="4"/>
  <c r="N183" i="4"/>
  <c r="N207" i="4"/>
  <c r="N223" i="4"/>
  <c r="N133" i="4"/>
  <c r="N175" i="4"/>
  <c r="N273" i="4"/>
  <c r="N403" i="4"/>
  <c r="N277" i="4"/>
  <c r="W276" i="4" s="1"/>
  <c r="N11" i="4"/>
  <c r="N111" i="4"/>
  <c r="N219" i="4"/>
  <c r="N437" i="4"/>
  <c r="N629" i="4"/>
  <c r="N71" i="4"/>
  <c r="N57" i="4"/>
  <c r="N281" i="4"/>
  <c r="N549" i="4"/>
  <c r="N22" i="4"/>
  <c r="N613" i="4"/>
  <c r="N416" i="4"/>
  <c r="N129" i="4"/>
  <c r="N677" i="4"/>
  <c r="N459" i="4"/>
  <c r="N235" i="4"/>
  <c r="N81" i="4"/>
  <c r="N430" i="4"/>
  <c r="N265" i="4"/>
  <c r="N359" i="4"/>
  <c r="N491" i="4"/>
  <c r="N7" i="4"/>
  <c r="N509" i="4"/>
  <c r="N77" i="4"/>
  <c r="N229" i="4"/>
  <c r="N393" i="4"/>
  <c r="N537" i="4"/>
  <c r="N645" i="4"/>
  <c r="N465" i="4"/>
  <c r="N685" i="4"/>
  <c r="L22" i="3"/>
  <c r="L6" i="3"/>
  <c r="L15" i="3"/>
  <c r="L9" i="3"/>
  <c r="L19" i="3"/>
  <c r="L5" i="3"/>
  <c r="L255" i="2"/>
  <c r="L101" i="2"/>
  <c r="L318" i="2"/>
  <c r="L42" i="2"/>
  <c r="L60" i="2"/>
  <c r="L284" i="2"/>
  <c r="L153" i="2"/>
  <c r="L330" i="2"/>
  <c r="L298" i="2"/>
  <c r="L234" i="2"/>
  <c r="L170" i="2"/>
  <c r="L314" i="2"/>
  <c r="L175" i="2"/>
  <c r="L178" i="2"/>
  <c r="L188" i="2"/>
  <c r="L270" i="2"/>
  <c r="L156" i="2"/>
  <c r="L106" i="2"/>
  <c r="L10" i="2"/>
  <c r="L74" i="2"/>
  <c r="L138" i="2"/>
  <c r="L69" i="2"/>
  <c r="L338" i="2"/>
  <c r="L280" i="2"/>
  <c r="L202" i="2"/>
  <c r="L266" i="2"/>
  <c r="L139" i="2"/>
  <c r="L180" i="2"/>
  <c r="L273" i="2"/>
  <c r="L21" i="2"/>
  <c r="L43" i="2"/>
  <c r="L145" i="2"/>
  <c r="L27" i="2"/>
</calcChain>
</file>

<file path=xl/sharedStrings.xml><?xml version="1.0" encoding="utf-8"?>
<sst xmlns="http://schemas.openxmlformats.org/spreadsheetml/2006/main" count="1803" uniqueCount="1080">
  <si>
    <t>Saturn 0.845970607324503000E-07 3497.901768 37940585.200000</t>
  </si>
  <si>
    <t>Jupiter 0.282534584083387000E-06 1047.348625 126712764.800000</t>
  </si>
  <si>
    <t>Mars 0.954954869555077000E-10 3098703.590291 42828.375214</t>
  </si>
  <si>
    <t>Earth 0.888769244512563400E-09 332946.048834 398600.435436</t>
  </si>
  <si>
    <t>Venus 0.724345233264412000E-09 408523.718658 324858.592000</t>
  </si>
  <si>
    <t>Mercury 0.491248045036476000E-10 6023682.155592 22031.780000</t>
  </si>
  <si>
    <t>Sun 0.295912208285591100E-03 1.000000 132712440041.939400</t>
  </si>
  <si>
    <t>Body</t>
  </si>
  <si>
    <t>Uranus 0.129202482578296000E-07 22902.981613 5794548.600000</t>
  </si>
  <si>
    <t>Neptune 0.152435734788511000E-07 19412.259776 6836527.100580</t>
  </si>
  <si>
    <t>Pluto 0.217844105197418000E-11 135836683.768617 977.000000</t>
  </si>
  <si>
    <t>Moon 0.109318945074237400E-10 27068703.241203 4902.800066</t>
  </si>
  <si>
    <t>GM_au3_day2</t>
  </si>
  <si>
    <t>SolarMass</t>
  </si>
  <si>
    <t>Number</t>
  </si>
  <si>
    <t>Name</t>
  </si>
  <si>
    <t>1 Ceres 0.140047655617234400E-12 4.73E-10 62.809393</t>
  </si>
  <si>
    <t>2 Pallas 0.310444819893871300E-13 1.05E-10 13.923011</t>
  </si>
  <si>
    <t>3 Juno 0.361753831714793700E-14 1.22E-11 1.622415</t>
  </si>
  <si>
    <t>4 Vesta 0.385475018780881000E-13 1.30E-10 17.288009</t>
  </si>
  <si>
    <t>5 Astraea 0.374873628455203200E-15 1.27E-12 0.168126</t>
  </si>
  <si>
    <t>6 Hebe 0.831241921267337200E-15 2.81E-12 0.3728</t>
  </si>
  <si>
    <t>7 Iris 0.213643444257140700E-14 7.22E-12 0.958161</t>
  </si>
  <si>
    <t>8 Flora 0.589425652970690800E-15 1.99E-12 0.264349</t>
  </si>
  <si>
    <t>9 Metis 0.107784100424073000E-14 3.64E-12 0.483396</t>
  </si>
  <si>
    <t>10 Hygiea 0.123580078729412500E-13 4.18E-11 5.542392</t>
  </si>
  <si>
    <t>11 Parthenope 0.133153625545997500E-14 4.50E-12 0.597175</t>
  </si>
  <si>
    <t>12 Victoria 0.193177578518292000E-15 6.53E-13 0.086637</t>
  </si>
  <si>
    <t>13 Egeria 0.179700489450744600E-14 6.07E-12 0.805931</t>
  </si>
  <si>
    <t>14 Irene 0.110064567957506800E-14 3.72E-12 0.493624</t>
  </si>
  <si>
    <t>15 Eunomia 0.467830741835090500E-14 1.58E-11 2.098155</t>
  </si>
  <si>
    <t>16 Psyche 0.341158682619381200E-14 1.15E-11 1.530048</t>
  </si>
  <si>
    <t>17 Thetis 0.208150639646973800E-15 7.03E-13 0.093353</t>
  </si>
  <si>
    <t>18 Melpomene 0.200892773665113200E-15 6.79E-13 0.090098</t>
  </si>
  <si>
    <t>19 Fortuna 0.103564484013119400E-14 3.50E-12 0.464472</t>
  </si>
  <si>
    <t>20 Massalia 0.919980747763091100E-16 3.11E-13 0.04126</t>
  </si>
  <si>
    <t>21 Lutetia 0.252944287204099900E-15 8.55E-13 0.113442</t>
  </si>
  <si>
    <t>22 Kalliope 0.120262444348346000E-14 4.06E-12 0.53936</t>
  </si>
  <si>
    <t>23 Thalia 0.189533176041978300E-15 6.41E-13 0.085003</t>
  </si>
  <si>
    <t>24 Themis 0.189390166752538200E-14 6.40E-12 0.849388</t>
  </si>
  <si>
    <t>25 Phocaea 0.723984152236621100E-16 2.45E-13 0.03247</t>
  </si>
  <si>
    <t>26 Proserpina 0.163734395226108400E-15 5.53E-13 0.073433</t>
  </si>
  <si>
    <t>27 Euterpe 0.388800389854578800E-15 1.31E-12 0.174371</t>
  </si>
  <si>
    <t>28 Bellona 0.292627274429452800E-15 9.89E-13 0.131239</t>
  </si>
  <si>
    <t>29 Amphitrite 0.197584236512452000E-14 6.68E-12 0.886137</t>
  </si>
  <si>
    <t>30 Urania 0.148201901643752900E-15 5.01E-13 0.066466</t>
  </si>
  <si>
    <t>31 Euphrosyne 0.634328047364860200E-14 2.14E-11 2.844872</t>
  </si>
  <si>
    <t>32 Pomona 0.119958501623344000E-15 4.05E-13 0.0538</t>
  </si>
  <si>
    <t>34 Circe 0.294454129152128600E-15 9.95E-13 0.132059</t>
  </si>
  <si>
    <t>35 Leukothea 0.235225617324184100E-15 7.95E-13 0.105495</t>
  </si>
  <si>
    <t>36 Atalante 0.169706001840970900E-15 5.74E-13 0.076111</t>
  </si>
  <si>
    <t>37 Fides 0.218562057711305600E-15 7.39E-13 0.098022</t>
  </si>
  <si>
    <t>38 Leda 0.132328596474676800E-15 4.47E-13 0.059348</t>
  </si>
  <si>
    <t>39 Laetitia 0.149751968255670100E-14 5.06E-12 0.671616</t>
  </si>
  <si>
    <t>40 Harmonia 0.295241408030842200E-15 9.98E-13 0.132412</t>
  </si>
  <si>
    <t>41 Daphne 0.932422376219886900E-15 3.15E-12 0.418178</t>
  </si>
  <si>
    <t>42 Isis 0.276531664347438100E-15 9.35E-13 0.124021</t>
  </si>
  <si>
    <t>43 Ariadne 0.727539385334071200E-16 2.46E-13 0.032629</t>
  </si>
  <si>
    <t>44 Nysa 0.468864072012922000E-16 1.58E-13 0.021028</t>
  </si>
  <si>
    <t>45 Eugenia 0.842567801856793400E-15 2.85E-12 0.37788</t>
  </si>
  <si>
    <t>46 Hestia 0.327280000000000000E-15 1.11E-12 0.14678</t>
  </si>
  <si>
    <t>47 Aglaja 0.554352356159888900E-15 1.87E-12 0.248619</t>
  </si>
  <si>
    <t>48 Doris 0.253109172601506800E-14 8.55E-12 1.135159</t>
  </si>
  <si>
    <t>49 Pales 0.754948162931440200E-16 2.55E-13 0.033858</t>
  </si>
  <si>
    <t>50 Virginia 0.163332639111751800E-15 5.52E-13 0.073252</t>
  </si>
  <si>
    <t>51 Nemausa 0.257054911335314500E-15 8.69E-13 0.115285</t>
  </si>
  <si>
    <t>52 Europa 0.247678810125586700E-14 8.37E-12 1.110804</t>
  </si>
  <si>
    <t>53 Kalypso 0.623924331077516500E-16 2.11E-13 0.027982</t>
  </si>
  <si>
    <t>54 Alexandra 0.562417365019245900E-15 1.90E-12 0.252236</t>
  </si>
  <si>
    <t>56 Melete 0.369928831270212600E-15 1.25E-12 0.165908</t>
  </si>
  <si>
    <t>57 Mnemosyne 0.368060192063965100E-15 1.24E-12 0.16507</t>
  </si>
  <si>
    <t>58 Concordia 0.848117391146600300E-16 2.87E-13 0.038037</t>
  </si>
  <si>
    <t>59 Elpis 0.633944272758765100E-15 2.14E-12 0.284315</t>
  </si>
  <si>
    <t>60 Echo 0.509113678301446400E-16 1.72E-13 0.022833</t>
  </si>
  <si>
    <t>62 Erato 0.108904819196005700E-15 3.68E-13 0.048842</t>
  </si>
  <si>
    <t>63 Ausonia 0.564040174397624300E-16 1.91E-13 0.025296</t>
  </si>
  <si>
    <t>65 Cybele 0.318065928265254100E-14 1.07E-11 1.426481</t>
  </si>
  <si>
    <t>68 Leto 0.343102659123796900E-15 1.16E-12 0.153877</t>
  </si>
  <si>
    <t>69 Hesperia 0.514461002087673500E-15 1.74E-12 0.230728</t>
  </si>
  <si>
    <t>70 Panopaea 0.276888884015784600E-15 9.36E-13 0.124181</t>
  </si>
  <si>
    <t>71 Niobe 0.142449274635095600E-15 4.81E-13 0.063886</t>
  </si>
  <si>
    <t>72 Feronia 0.799505104491654100E-16 2.70E-13 0.035857</t>
  </si>
  <si>
    <t>74 Galatea 0.350737445129561400E-15 1.19E-12 0.157301</t>
  </si>
  <si>
    <t>75 Eurydike 0.435737462507712700E-16 1.47E-13 0.019542</t>
  </si>
  <si>
    <t>76 Freia 0.831220000000000100E-15 2.81E-12 0.37279</t>
  </si>
  <si>
    <t>77 Frigga 0.493129550950072900E-16 1.67E-13 0.022116</t>
  </si>
  <si>
    <t>78 Diana 0.840190625346388700E-16 2.84E-13 0.037681</t>
  </si>
  <si>
    <t>79 Eurynome 0.835182433140794000E-16 2.82E-13 0.037457</t>
  </si>
  <si>
    <t>80 Sappho 0.116144395411310800E-15 3.92E-13 0.052089</t>
  </si>
  <si>
    <t>81 Terpsichore 0.102236755455613400E-15 3.45E-13 0.045852</t>
  </si>
  <si>
    <t>82 Alkmene 0.660126076693077000E-16 2.23E-13 0.029606</t>
  </si>
  <si>
    <t>83 Beatrix 0.109683489062603500E-15 3.71E-13 0.049191</t>
  </si>
  <si>
    <t>84 Klio 0.125731265563188600E-15 4.25E-13 0.056389</t>
  </si>
  <si>
    <t>85 Io 0.925408545301853800E-15 3.13E-12 0.415033</t>
  </si>
  <si>
    <t>86 Semele 0.215239955702289100E-15 7.27E-13 0.096532</t>
  </si>
  <si>
    <t>87 Sylvia 0.219929517357407300E-14 7.43E-12 0.986353</t>
  </si>
  <si>
    <t>88 Thisbe 0.257711412731104700E-14 8.71E-12 1.155799</t>
  </si>
  <si>
    <t>89 Julia 0.340203115743942900E-15 1.15E-12 0.152576</t>
  </si>
  <si>
    <t>90 Antiope 0.123519636282849100E-15 4.17E-13 0.055397</t>
  </si>
  <si>
    <t>91 Aegina 0.244046167770100600E-15 8.25E-13 0.109451</t>
  </si>
  <si>
    <t>92 Undina 0.403694351768607300E-15 1.36E-12 0.181051</t>
  </si>
  <si>
    <t>93 Minerva 0.564773071797647600E-15 1.91E-12 0.253293</t>
  </si>
  <si>
    <t>94 Aurora 0.127923000000000000E-14 4.32E-12 0.573717</t>
  </si>
  <si>
    <t>95 Arethusa 0.271661970839325900E-15 9.18E-13 0.121837</t>
  </si>
  <si>
    <t>96 Aegle 0.154656769562432500E-14 5.23E-12 0.693614</t>
  </si>
  <si>
    <t>97 Klotho 0.103149563583763100E-15 3.49E-13 0.046261</t>
  </si>
  <si>
    <t>98 Ianthe 0.244283174173206900E-15 8.26E-13 0.109558</t>
  </si>
  <si>
    <t>99 Dike 0.735266201384159100E-16 2.48E-13 0.032976</t>
  </si>
  <si>
    <t>100 Hekate 0.136597719646869700E-15 4.62E-13 0.061262</t>
  </si>
  <si>
    <t>102 Miriam 0.128126622566059800E-15 4.33E-13 0.057463</t>
  </si>
  <si>
    <t>103 Hera 0.100111801685864600E-15 3.38E-13 0.044899</t>
  </si>
  <si>
    <t>104 Klymene 0.481223966780187300E-15 1.63Ev12 0.215822</t>
  </si>
  <si>
    <t>105 Artemis 0.371546679753414500E-15 1.26E-12 0.166633</t>
  </si>
  <si>
    <t>106 Dione 0.539739999999999800E-15 1.82E-12 0.242066</t>
  </si>
  <si>
    <t>107 Camilla 0.167172099170064400E-14 5.65E-12 0.749743</t>
  </si>
  <si>
    <t>109 Felicitas 0.108261858615819300E-15 3.66E-13 0.048554</t>
  </si>
  <si>
    <t>110 Lydia 0.140769857221050400E-15 4.76E-13 0.063133</t>
  </si>
  <si>
    <t>111 Ate 0.335191928112805600E-16 1.13E-13 0.015033</t>
  </si>
  <si>
    <t>112 Iphigenia 0.579603970155323500E-16 1.96E-13 0.025994</t>
  </si>
  <si>
    <t>113 Amalthea 0.255802139245781900E-16 8.64E-14 0.011472</t>
  </si>
  <si>
    <t>114 Kassandra 0.170500000000000000E-15 5.76E-13 0.076467</t>
  </si>
  <si>
    <t>115 Thyra 0.552582419038552700E-16 1.87E-13 0.024783</t>
  </si>
  <si>
    <t>117 Lomia 0.447136801784178900E-15 1.51E-12 0.200535</t>
  </si>
  <si>
    <t>118 Peitho 0.270007596259813500E-16 9.12E-14 0.012109</t>
  </si>
  <si>
    <t>120 Lachesis 0.118898494995200800E-14 4.02E-12 0.533243</t>
  </si>
  <si>
    <t>121 Hermione 0.700790692204134300E-15 2.37E-12 0.314295</t>
  </si>
  <si>
    <t>124 Alkeste 0.887727082656233800E-16 3.00E-13 0.039813</t>
  </si>
  <si>
    <t>127 Johanna 0.366116824306172300E-15 1.24E-12 0.164198</t>
  </si>
  <si>
    <t>128 Nemesis 0.965012951054875100E-15 3.26E-12 0.432795</t>
  </si>
  <si>
    <t>129 Antigone 0.465424524739797500E-15 1.57E-12 0.208736</t>
  </si>
  <si>
    <t>130 Elektra 0.993662954590924800E-15 3.36E-12 0.445644</t>
  </si>
  <si>
    <t>132 Aethra 0.131961412217015600E-16 4.46E-14 0.005918</t>
  </si>
  <si>
    <t>134 Sophrosyne 0.336204654208871600E-15 1.14E-12 0.150783</t>
  </si>
  <si>
    <t>135 Hertha 0.951560504184620700E-16 3.22E-13 0.042676</t>
  </si>
  <si>
    <t>137 Meliboea 0.856126059955389200E-15 2.89E-12 0.38396</t>
  </si>
  <si>
    <t>139 Juewa 0.422428821437744500E-15 1.43E-12 0.189453</t>
  </si>
  <si>
    <t>140 Siwa 0.313167325322240600E-15 1.06E-12 0.140451</t>
  </si>
  <si>
    <t>141 Lumen 0.376614060167083300E-15 1.27E-12 0.168906</t>
  </si>
  <si>
    <t>143 Adria 0.112608611474888300E-15 3.81E-13 0.050503</t>
  </si>
  <si>
    <t>144 Vibilia 0.699516335498308700E-15 2.36E-12 0.313723</t>
  </si>
  <si>
    <t>145 Adeona 0.755823292622889200E-15 2.55E-12 0.338976</t>
  </si>
  <si>
    <t>146 Lucina 0.394160000000000000E-15 1.33E-12 0.176775</t>
  </si>
  <si>
    <t>147 Protogeneia 0.406817291771643100E-15 1.37E-12 0.182452</t>
  </si>
  <si>
    <t>148 Gallia 0.165952595163453000E-15 5.61E-13 0.074427</t>
  </si>
  <si>
    <t>150 Nuwa 0.453364684879681200E-15 1.53E-12 0.203328</t>
  </si>
  <si>
    <t>154 Bertha 0.829838876716369400E-15 2.80E-12 0.372171</t>
  </si>
  <si>
    <t>156 Xanthippe 0.263360000000000000E-15 8.90E-13 0.118113</t>
  </si>
  <si>
    <t>159 Aemilia 0.288240661838050000E-15 9.74E-13 0.129272</t>
  </si>
  <si>
    <t>160 Una 0.102484870587440500E-15 3.46E-13 0.045963</t>
  </si>
  <si>
    <t>162 Laurentia 0.237290753793420100E-15 8.02E-13 0.106422</t>
  </si>
  <si>
    <t>163 Erigone 0.865800000000000100E-16 2.93E-13 0.03883</t>
  </si>
  <si>
    <t>164 Eva 0.418326020317249000E-15 1.41E-12 0.187613</t>
  </si>
  <si>
    <t>165 Loreley 0.106845990270469300E-14 3.61E-12 0.479189</t>
  </si>
  <si>
    <t>168 Sibylla 0.534709999999999800E-15 1.81E-12 0.23981</t>
  </si>
  <si>
    <t>171 Ophelia 0.151098849092935500E-15 5.11E-13 0.067766</t>
  </si>
  <si>
    <t>172 Baucis 0.431771576449205300E-16 1.46E-13 0.019364</t>
  </si>
  <si>
    <t>173 Ino 0.391242854708310100E-15 1.32E-12 0.175467</t>
  </si>
  <si>
    <t>175 Andromache 0.289909719621158200E-15 9.80E-13 0.13002</t>
  </si>
  <si>
    <t>176 Iduna 0.167134755200936100E-15 5.65E-13 0.074958</t>
  </si>
  <si>
    <t>177 Irma 0.453728862942509900E-16 1.53E-13 0.020349</t>
  </si>
  <si>
    <t>181 Eucharis 0.167967668335482500E-15 5.68E-13 0.075331</t>
  </si>
  <si>
    <t>185 Eunike 0.113558589448392200E-14 3.84E-12 0.509294</t>
  </si>
  <si>
    <t>187 Lamberta 0.941936446359531100E-15 3.18E-12 0.422445</t>
  </si>
  <si>
    <t>191 Kolga 0.172525552363828900E-15 5.83E-13 0.077375</t>
  </si>
  <si>
    <t>192 Nausikaa 0.251194126565783300E-15 8.49E-13 0.112657</t>
  </si>
  <si>
    <t>194 Prokne 0.272305872890598200E-15 9.20E-13 0.122125</t>
  </si>
  <si>
    <t>195 Eurykleia 0.835481985073780800E-16 2.82E-13 0.03747</t>
  </si>
  <si>
    <t>196 Philomela 0.450141365611792800E-15 1.52E-12 0.201882</t>
  </si>
  <si>
    <t>198 Ampella 0.205385768290833100E-16 6.94E-14 0.009211</t>
  </si>
  <si>
    <t>200 Dynamene 0.175546167825261400E-15 5.93E-13 0.07873</t>
  </si>
  <si>
    <t>201 Penelope 0.101472968957165600E-15 3.43E-13 0.045509</t>
  </si>
  <si>
    <t>203 Pompeja 0.184924720803005400E-15 6.25E-13 0.082936</t>
  </si>
  <si>
    <t>205 Martha 0.915149992259589400E-16 3.09E-13 0.041043</t>
  </si>
  <si>
    <t>206 Hersilia 0.117896698493573100E-15 3.98E-13 0.052875</t>
  </si>
  <si>
    <t>209 Dido 0.259310730988729300E-15 8.76E-13 0.116297</t>
  </si>
  <si>
    <t>210 Isabella 0.131453781488021000E-15 4.44E-13 0.058955</t>
  </si>
  <si>
    <t>211 Isolda 0.304651155649041000E-15 1.03E-12 0.136632</t>
  </si>
  <si>
    <t>212 Medea 0.386749965775167900E-15 1.31E-12 0.173452</t>
  </si>
  <si>
    <t>213 Lilaea 0.952238918721723900E-16 3.22E-13 0.042707</t>
  </si>
  <si>
    <t>216 Kleopatra 0.690797124746742500E-15 2.33E-12 0.309813</t>
  </si>
  <si>
    <t>221 Eos 0.181684062017330300E-15 6.14E-13 0.081483</t>
  </si>
  <si>
    <t>223 Rosa 0.139060396851984600E-15 4.70E-13 0.062367</t>
  </si>
  <si>
    <t>224 Oceana 0.395205903434527200E-16 1.34E-13 0.017724</t>
  </si>
  <si>
    <t>225 Henrietta 0.414565717253527800E-15 1.40E-12 0.185927</t>
  </si>
  <si>
    <t>227 Philosophia 0.120484595454650200E-15 4.07E-13 0.054036</t>
  </si>
  <si>
    <t>230 Athamantis 0.176089871551513500E-15 5.95E-13 0.078974</t>
  </si>
  <si>
    <t>233 Asterope 0.197159196662545500E-15 6.66E-13 0.088423</t>
  </si>
  <si>
    <t>236 Honoria 0.113632939011338100E-15 3.84E-13 0.050963</t>
  </si>
  <si>
    <t>238 Hypatia 0.529666935807391100E-15 1.79E-12 0.237548</t>
  </si>
  <si>
    <t>240 Vanadis 0.110486225287326500E-15 3.73E-13 0.049552</t>
  </si>
  <si>
    <t>241 Germania 0.300548362594600500E-15 1.02E-12 0.134792</t>
  </si>
  <si>
    <t>247 Eukrate 0.270972707241621300E-15 9.16E-13 0.121527</t>
  </si>
  <si>
    <t>250 Bettina 0.196885501859924200E-15 6.65E-13 0.0883</t>
  </si>
  <si>
    <t>259 Aletheia 0.628085855393638300E-15 2.12E-12 0.281688</t>
  </si>
  <si>
    <t>266 Aline 0.184133018752378200E-15 6.22E-13 0.082581</t>
  </si>
  <si>
    <t>268 Adorea 0.526690110925434800E-15 1.78E-12 0.236213</t>
  </si>
  <si>
    <t>275 Sapientia 0.186540000000000000E-15 6.30E-13 0.083661</t>
  </si>
  <si>
    <t>276 Adelheid 0.224815504884368300E-15 7.60E-13 0.100827</t>
  </si>
  <si>
    <t>283 Emma 0.205281017798695800E-15 6.94E-13 0.092066</t>
  </si>
  <si>
    <t>287 Nephthys 0.480337378560961000E-16 1.62E-13 0.021542</t>
  </si>
  <si>
    <t>303 Josephina 0.288486840395101100E-15 9.75E-13 0.129382</t>
  </si>
  <si>
    <t>304 Olga 0.688327109660540100E-16 2.33E-13 0.03087</t>
  </si>
  <si>
    <t>308 Polyxo 0.724054788525813900E-15 2.45E-12 0.324728</t>
  </si>
  <si>
    <t>313 Chaldaea 0.115845913374079600E-15 3.91E-13 0.051955</t>
  </si>
  <si>
    <t>322 Phaeo 0.827634952130435800E-16 2.80E-13 0.037118</t>
  </si>
  <si>
    <t>324 Bamberga 0.138862658985619900E-14 4.69E-12 0.622779</t>
  </si>
  <si>
    <t>326 Tamara 0.189152474665620900E-15 6.39E-13 0.084832</t>
  </si>
  <si>
    <t>328 Gudrun 0.291270000000000000E-15 9.84E-13 0.13063</t>
  </si>
  <si>
    <t>329 Svea 0.511430939429605700E-16 1.73E-13 0.022937</t>
  </si>
  <si>
    <t>334 Chicago 0.326249337943456200E-15 1.10E-12 0.146318</t>
  </si>
  <si>
    <t>335 Roberta 0.147567692588891100E-15 4.99E-13 0.066182</t>
  </si>
  <si>
    <t>336 Lacadiera 0.564300000000000000E-16 1.91E-13 0.025308</t>
  </si>
  <si>
    <t>337 Devosa 0.345150745118659600E-16 1.17E-13 0.01548</t>
  </si>
  <si>
    <t>338 Budrosa 0.514076834286322000E-16 1.74E-13 0.023056</t>
  </si>
  <si>
    <t>344 Desiderata 0.536890970425833500E-15 1.81E-12 0.240788</t>
  </si>
  <si>
    <t>345 Tercidina 0.123175211698841300E-15 4.16E-13 0.055242</t>
  </si>
  <si>
    <t>346 Hermentaria 0.220991660771765600E-15 7.47E-13 0.099112</t>
  </si>
  <si>
    <t>347 Pariana 0.219491221778173700E-16 7.42E-14 0.009844</t>
  </si>
  <si>
    <t>349 Dembowska 0.700787392713029200E-15 2.37E-12 0.314293</t>
  </si>
  <si>
    <t>350 Ornamenta 0.141000784057630900E-15 4.76E-13 0.063237</t>
  </si>
  <si>
    <t>354 Eleonora 0.158509865715968900E-14 5.36E-12 0.710894</t>
  </si>
  <si>
    <t>356 Liguria 0.268161319613518200E-15 9.06E-13 0.120267</t>
  </si>
  <si>
    <t>357 Ninina 0.176195602610025700E-15 5.95E-13 0.079021</t>
  </si>
  <si>
    <t>358 Apollonia 0.121780979958317900E-15 4.12E-13 0.054617</t>
  </si>
  <si>
    <t>360 Carlova 0.336776057435300700E-15 1.14E-12 0.151039</t>
  </si>
  <si>
    <t>362 Havnia 0.808707928810328300E-16 2.73E-13 0.036269</t>
  </si>
  <si>
    <t>363 Padua 0.698419453021186600E-16 2.36E-13 0.031323</t>
  </si>
  <si>
    <t>365 Corduba 0.776955520962180000E-16 2.63E-13 0.034845</t>
  </si>
  <si>
    <t>366 Vincentina 0.115639547136458300E-15 3.91E-13 0.051863</t>
  </si>
  <si>
    <t>369 Aeria 0.573458156633685800E-16 1.94E-13 0.025719</t>
  </si>
  <si>
    <t>372 Palma 0.174595572627050000E-14 5.90E-12 0.783036</t>
  </si>
  <si>
    <t>373 Melusina 0.137206175961377900E-15 4.64E-13 0.061535</t>
  </si>
  <si>
    <t>375 Ursula 0.455859924880692500E-15 1.54E-12 0.204447</t>
  </si>
  <si>
    <t>377 Campania 0.141442289208980800E-15 4.78E-13 0.063435</t>
  </si>
  <si>
    <t>381 Myrrha 0.359349348076176100E-15 1.21E-12 0.161163</t>
  </si>
  <si>
    <t>385 Ilmatar 0.110318518229682800E-15 3.73E-13 0.049476</t>
  </si>
  <si>
    <t>386 Siegena 0.150793337119651900E-14 5.10E-12 0.676287</t>
  </si>
  <si>
    <t>387 Aquitania 0.100446598396309400E-15 3.39E-13 0.045049</t>
  </si>
  <si>
    <t>388 Charybdis 0.343334441285916900E-15 1.16E-12 0.153981</t>
  </si>
  <si>
    <t>389 Industria 0.622510183873803300E-16 2.10E-13 0.027919</t>
  </si>
  <si>
    <t>393 Lampetia 0.155860000000000000E-15 5.27E-13 0.069901</t>
  </si>
  <si>
    <t>404 Arsinoe 0.145216789548421900E-15 4.91E-13 0.065128</t>
  </si>
  <si>
    <t>405 Thia 0.557648047680853900E-15 1.88E-12 0.250097</t>
  </si>
  <si>
    <t>407 Arachne 0.156785041404748300E-15 5.30E-13 0.070316</t>
  </si>
  <si>
    <t>409 Aspasia 0.821449999999999900E-15 2.78E-12 0.368409</t>
  </si>
  <si>
    <t>410 Chloris 0.361865469702973400E-15 1.22E-12 0.162292</t>
  </si>
  <si>
    <t>412 Elisabetha 0.146557349756319100E-15 4.95E-13 0.065729</t>
  </si>
  <si>
    <t>415 Palatia 0.540012140874342300E-16 1.82E-13 0.024219</t>
  </si>
  <si>
    <t>416 Vaticana 0.148698562934496100E-15 5.03E-13 0.066689</t>
  </si>
  <si>
    <t>419 Aurelia 0.367820000000000000E-15 1.24E-12 0.164962</t>
  </si>
  <si>
    <t>420 Bertholda 0.483520000000000000E-15 1.63E-12 0.216852</t>
  </si>
  <si>
    <t>423 Diotima 0.211243836059995200E-14 7.14E-12 0.947399</t>
  </si>
  <si>
    <t>424 Gratia 0.737998534437522900E-16 2.49E-13 0.033098</t>
  </si>
  <si>
    <t>426 Hippo 0.229797581279714500E-15 7.77E-13 0.103061</t>
  </si>
  <si>
    <t>431 Nephele 0.634077834952169700E-16 2.14E-13 0.028437</t>
  </si>
  <si>
    <t>432 Pythia 0.187801229589892800E-16 6.35E-14 0.008423</t>
  </si>
  <si>
    <t>433 Eros 0.990000118979590300E-18 3.35E-15 0.000444</t>
  </si>
  <si>
    <t>442 Eichsfeldia 0.555346562874691200E-16 1.88E-13 0.024907</t>
  </si>
  <si>
    <t>444 Gyptis 0.907080484411450500E-15 3.07E-12 0.406813</t>
  </si>
  <si>
    <t>445 Edna 0.115342108493158500E-15 3.90E-13 0.051729</t>
  </si>
  <si>
    <t>449 Hamburga 0.135581713067348800E-15 4.58E-13 0.060806</t>
  </si>
  <si>
    <t>451 Patientia 0.229555939063746200E-14 7.76E-12 1.029526</t>
  </si>
  <si>
    <t>454 Mathesis 0.768088477469999900E-16 2.60E-13 0.034448</t>
  </si>
  <si>
    <t>455 Bruchsalia 0.228615933395781000E-15 7.73E-13 0.102531</t>
  </si>
  <si>
    <t>464 Megaira 0.806351842900557800E-16 2.72E-13 0.036164</t>
  </si>
  <si>
    <t>465 Alekto 0.653992577244023600E-16 2.21E-13 0.029331</t>
  </si>
  <si>
    <t>466 Tisiphone 0.270714167365278100E-15 9.15E-13 0.121411</t>
  </si>
  <si>
    <t>469 Argentina 0.322840000000000000E-15 1.09E-12 0.144789</t>
  </si>
  <si>
    <t>471 Papagena 0.845943072895968300E-15 2.86E-12 0.379394</t>
  </si>
  <si>
    <t>476 Hedwig 0.241931605646406600E-15 8.18E-13 0.108503</t>
  </si>
  <si>
    <t>481 Emita 0.334070052970451900E-15 1.13E-12 0.149826</t>
  </si>
  <si>
    <t>485 Genua 0.367379607992341800E-16 1.24E-13 0.016476</t>
  </si>
  <si>
    <t>488 Kreusa 0.191515627988507800E-15 6.47E-13 0.085892</t>
  </si>
  <si>
    <t>489 Comacina 0.548467242911317100E-15 1.85E-12 0.24598</t>
  </si>
  <si>
    <t>490 Veritas 0.364149739778329100E-15 1.23E-12 0.163316</t>
  </si>
  <si>
    <t>491 Carina 0.148589708382528900E-15 5.02E-13 0.06664</t>
  </si>
  <si>
    <t>498 Tokio 0.129879292391702200E-15 4.39E-13 0.058249</t>
  </si>
  <si>
    <t>503 Evelyn 0.111871833145007600E-15 3.78E-13 0.050173</t>
  </si>
  <si>
    <t>505 Cava 0.341769850174723900E-15 1.15E-12 0.153279</t>
  </si>
  <si>
    <t>506 Marion 0.197353139110484100E-15 6.67E-13 0.08851</t>
  </si>
  <si>
    <t>508 Princetonia 0.341067697975348700E-15 1.15E-12 0.152964</t>
  </si>
  <si>
    <t>511 Davida 0.519812697945749800E-14 1.76E-11 2.331286</t>
  </si>
  <si>
    <t>514 Armida 0.293765207953148200E-15 9.93E-13 0.13175</t>
  </si>
  <si>
    <t>516 Amherstia 0.696000000000000000E-16 2.35E-13 0.031215</t>
  </si>
  <si>
    <t>517 Edith 0.108862665088002000E-15 3.68E-13 0.048823</t>
  </si>
  <si>
    <t>521 Brixia 0.181244939644586100E-15 6.12E-13 0.081286</t>
  </si>
  <si>
    <t>532 Herculina 0.931594859406562000E-15 3.15E-12 0.417807</t>
  </si>
  <si>
    <t>535 Montague 0.725386164346611400E-16 2.45E-13 0.032533</t>
  </si>
  <si>
    <t>536 Merapi 0.109756310328225100E-14 3.71E-12 0.492242</t>
  </si>
  <si>
    <t>545 Messalina 0.194849861155712500E-15 6.58E-13 0.087387</t>
  </si>
  <si>
    <t>547 Praxedis 0.281235774586576800E-16 9.50E-14 0.012613</t>
  </si>
  <si>
    <t>554 Peraga 0.274856688034015000E-15 9.29E-13 0.123269</t>
  </si>
  <si>
    <t>566 Stereoskopia 0.626740000000000000E-15 2.12E-12 0.281084</t>
  </si>
  <si>
    <t>568 Cheruskia 0.859780218818313100E-16 2.91E-13 0.03856</t>
  </si>
  <si>
    <t>569 Misa 0.611232197266831400E-16 2.07E-13 0.027413</t>
  </si>
  <si>
    <t>584 Semiramis 0.217605956141594600E-16 7.35E-14 0.009759</t>
  </si>
  <si>
    <t>585 Bilkis 0.117169915406794000E-16 3.96E-14 0.005255</t>
  </si>
  <si>
    <t>591 Irmgard 0.200383935095216300E-16 6.77E-14 0.008987</t>
  </si>
  <si>
    <t>593 Titania 0.501889934520749200E-16 1.70E-13 0.022509</t>
  </si>
  <si>
    <t>595 Polyxena 0.222111336158284500E-15 7.51E-13 0.099614</t>
  </si>
  <si>
    <t>596 Scheila 0.383508917087800200E-15 1.30E-12 0.171998</t>
  </si>
  <si>
    <t>598 Octavia 0.615306415407552400E-16 2.08E-13 0.027596</t>
  </si>
  <si>
    <t>599 Luisa 0.691187747327401000E-16 2.34E-13 0.030999</t>
  </si>
  <si>
    <t>602 Marianna 0.215014674336122500E-15 7.27E-13 0.096431</t>
  </si>
  <si>
    <t>604 Tekmessa 0.642603995331864300E-16 2.17E-13 0.02882</t>
  </si>
  <si>
    <t>618 Elfriede 0.463868801607939000E-15 1.57E-12 0.208039</t>
  </si>
  <si>
    <t>623 Chimaera 0.144979767976932900E-16 4.90E-14 0.006502</t>
  </si>
  <si>
    <t>626 Notburga 0.166437787258821500E-15 5.62E-13 0.074645</t>
  </si>
  <si>
    <t>635 Vundtia 0.169956695263313900E-15 5.74E-13 0.076223</t>
  </si>
  <si>
    <t>654 Zelinda 0.359530000000000000E-15 1.21E-12 0.161244</t>
  </si>
  <si>
    <t>663 Gerlinde 0.120495494885781800E-15 4.07E-13 0.054041</t>
  </si>
  <si>
    <t>667 Denise 0.909429441579076000E-16 3.07E-13 0.040787</t>
  </si>
  <si>
    <t>674 Rachele 0.143837480044678900E-15 4.86E-13 0.064509</t>
  </si>
  <si>
    <t>675 Ludmilla 0.159234708844922700E-15 5.38E-13 0.071415</t>
  </si>
  <si>
    <t>680 Genoveva 0.995816201002551800E-16 3.37E-13 0.044661</t>
  </si>
  <si>
    <t>683 Lanzia 0.104361036125065600E-15 3.53E-13 0.046804</t>
  </si>
  <si>
    <t>690 Wratislavia 0.476375353165424700E-15 1.61E-12 0.213648</t>
  </si>
  <si>
    <t>691 Lehigh 0.945370522582010200E-16 3.19E-13 0.042399</t>
  </si>
  <si>
    <t>694 Ekard 0.149386680301335600E-15 5.05E-13 0.066998</t>
  </si>
  <si>
    <t>696 Leonora 0.111777344239748500E-15 3.78E-13 0.050131</t>
  </si>
  <si>
    <t>702 Alauda 0.889506728492704500E-15 3.01E-12 0.398931</t>
  </si>
  <si>
    <t>704 Interamnia 0.525616867849366200E-14 1.78E-11 2.357317</t>
  </si>
  <si>
    <t>705 Erminia 0.291750035064825000E-15 9.86E-13 0.130846</t>
  </si>
  <si>
    <t>709 Fringilla 0.154560085386599100E-15 5.22E-13 0.069318</t>
  </si>
  <si>
    <t>712 Boliviana 0.502042422129256500E-15 1.70E-12 0.225159</t>
  </si>
  <si>
    <t>713 Luscinia 0.142681578483330100E-15 4.82E-13 0.063991</t>
  </si>
  <si>
    <t>735 Marghanna 0.859762026371732300E-16 2.91E-13 0.038559</t>
  </si>
  <si>
    <t>739 Mandeville 0.713824339752934800E-16 2.41E-13 0.032014</t>
  </si>
  <si>
    <t>740 Cantabia 0.118928144393176900E-15 4.02E-13 0.053338</t>
  </si>
  <si>
    <t>747 Winchester 0.621574606623668800E-15 2.10E-12 0.278767</t>
  </si>
  <si>
    <t>751 Faina 0.179893748114765000E-15 6.08E-13 0.08068</t>
  </si>
  <si>
    <t>752 Sulamitis 0.499820481258924800E-16 1.69E-13 0.022416</t>
  </si>
  <si>
    <t>760 Massinga 0.581679210057327800E-16 1.97E-13 0.026087</t>
  </si>
  <si>
    <t>762 Pulcova 0.208180128309056600E-15 7.04E-13 0.093366</t>
  </si>
  <si>
    <t>769 Tatjana 0.197251539856937600E-15 6.67E-13 0.088465</t>
  </si>
  <si>
    <t>772 Tanete 0.252061449253389500E-15 8.52E-13 0.113046</t>
  </si>
  <si>
    <t>773 Irmintraud 0.195761609064233300E-15 6.62E-13 0.087796</t>
  </si>
  <si>
    <t>776 Berbericia 0.305671194466365300E-15 1.03E-12 0.137089</t>
  </si>
  <si>
    <t>778 Theobalda 0.477435477387998300E-16 1.61E-13 0.021412</t>
  </si>
  <si>
    <t>780 Armenia 0.148574053476563100E-15 5.02E-13 0.066633</t>
  </si>
  <si>
    <t>784 Pickeringia 0.163082309665980900E-15 5.51E-13 0.07314</t>
  </si>
  <si>
    <t>786 Bredichina 0.158301988046999200E-15 5.35E-13 0.070996</t>
  </si>
  <si>
    <t>788 Hohensteina 0.215815568176360100E-15 7.29E-13 0.09679</t>
  </si>
  <si>
    <t>790 Pretoria 0.175589918332470000E-14 5.93E-12 0.787496</t>
  </si>
  <si>
    <t>791 Ani 0.121964875174107500E-15 4.12E-13 0.0547</t>
  </si>
  <si>
    <t>804 Hispania 0.226710334145990500E-15 7.66E-13 0.101676</t>
  </si>
  <si>
    <t>814 Tauris 0.455595956637723700E-15 1.54E-12 0.204328</t>
  </si>
  <si>
    <t>849 Ara 0.103549725015275900E-15 3.50E-13 0.046441</t>
  </si>
  <si>
    <t>895 Helio 0.378647503308948400E-15 1.28E-12 0.169818</t>
  </si>
  <si>
    <t>909 Ulla 0.336297549276103900E-15 1.14E-12 0.150825</t>
  </si>
  <si>
    <t>914 Palisana 0.411726826839954200E-16 1.39E-13 0.018465</t>
  </si>
  <si>
    <t>980 Anacostia 0.153529788855662000E-15 5.19E-13 0.068856</t>
  </si>
  <si>
    <t>1015 Christa 0.125837659264500500E-15 4.25E-13 0.056436</t>
  </si>
  <si>
    <t>1021 Flammario 0.761714098728426500E-16 2.57E-13 0.034162</t>
  </si>
  <si>
    <t>1036 Ganymed 0.646776721323746100E-16 2.19E-13 0.029007</t>
  </si>
  <si>
    <t>1093 Freda 0.287164048267019600E-15 9.70E-13 0.128789</t>
  </si>
  <si>
    <t>1107 Lictoria 0.954912821588764700E-16 3.23E-13 0.042826</t>
  </si>
  <si>
    <t>1171 Rusthawelia 0.624856870846376100E-16 2.11E-13 0.028024</t>
  </si>
  <si>
    <t>1467 Mashona 0.111528013303481700E-15 3.77E-13 0.050019</t>
  </si>
  <si>
    <t>GM_km3_sec2</t>
  </si>
  <si>
    <t>Sun ,,xyz 0.00450250878464055477 0.00076707642709100705 0.00026605791776697764</t>
  </si>
  <si>
    <t>,,vvvxyz 0.00336749397200575848 0.02489452055768343341 0.01294630040970409203</t>
  </si>
  <si>
    <t>,,vvvxyz 0.01095206842352823448 0.01561768426786768341 0.00633110570297786403</t>
  </si>
  <si>
    <t>,,vvvxyz 0.01681126830978379448 0.00174830923073434441 0.00075820289738312913</t>
  </si>
  <si>
    <t>Saturn ,,xyz 7.89439068290953155477 4.59647805517127300705 1.55869584283189997764</t>
  </si>
  <si>
    <t>Moon ,,xyz –0.00080817735147818490 –0.00199462998549701300 –0.00108726268307068900</t>
  </si>
  <si>
    <t>,,vvvxyz 0.00060108481561422370 –0.00016744546915764980 –0.00008556214140094871</t>
  </si>
  <si>
    <t>,,vvvxyz -0.00000035174953607552 0.00000517762640983341 0.00000222910217891203</t>
  </si>
  <si>
    <t>Mercury ,,xyz 0.36176271656028195477 -0.09078197215676599295 -0.08571497256275117236</t>
  </si>
  <si>
    <t>Venus ,,xyz 0.61275194083507215477 -0.34836536903362219295 -0.19527828667594382236</t>
  </si>
  <si>
    <t>EM Bary ,,xyz 0.12051741410138465477 -0.92583847476914859295 -0.40154022645315222236</t>
  </si>
  <si>
    <t>Mars ,,xyz -0.11018607714879824523 -1.32759945030298299295 -0.60588914048429142236</t>
  </si>
  <si>
    <t>,,vvvxyz 0.01448165305704756448 0.00024246307683646861 -0.00028152072792433877</t>
  </si>
  <si>
    <t>Jupiter ,,xyz -5.37970676855393644523 -0.83048132656339789295 -0.22482887442656542236</t>
  </si>
  <si>
    <t>,,vvvxyz 0.00109201259423733748 -0.00651811661280738459 -0.00282078276229867897</t>
  </si>
  <si>
    <t>,,vvvxyz -0.00321755651650091552 0.00433581034174662541 0.00192864631686015503</t>
  </si>
  <si>
    <t>Uranus ,,xyz -18.26540225387235944523 -1.16195541867586999295 -0.25010605772133802236</t>
  </si>
  <si>
    <t>,,vvvxyz 0.00022119039101561468 -0.00376247500810884459 -0.00165101502742994997</t>
  </si>
  <si>
    <t>Neptune ,,xyz -16.05503578023336944523 -23.94219155985470899295 -9.40015796880239402236</t>
  </si>
  <si>
    <t>,,vvvxyz 0.00264276984798005548 -0.00149831255054097759 -0.00067904196080291327</t>
  </si>
  <si>
    <t>Pluto ,,xyz -30.48331376718383944523 -0.87240555684104999295 8.91157617249954997764</t>
  </si>
  <si>
    <t>,,vvvxyz 0.00032220737349778078 -0.00314357639364532859 -0.00107794975959731297</t>
  </si>
  <si>
    <t>x</t>
  </si>
  <si>
    <t>y</t>
  </si>
  <si>
    <t>z</t>
  </si>
  <si>
    <t>q</t>
  </si>
  <si>
    <t>v</t>
  </si>
  <si>
    <t>vx,vy,vz 0.008465406136316316 0.004684247977335608 0.000466157738595739</t>
  </si>
  <si>
    <t>vx,vy,vz 0.008395458298285176 0.003111908045571209 0.000273059675893248</t>
  </si>
  <si>
    <t>4 Vesta x,y,z 0.182371836377417107 2.386628211277654010 0.924596062836265498</t>
  </si>
  <si>
    <t>5 Astraea x,y,z 2.489297359488491956 1.036395265106434982 0.210563198822894787</t>
  </si>
  <si>
    <t>6 Hebe x,y,z 1.339049495814490065 1.442775542206668815 0.079273672077323748</t>
  </si>
  <si>
    <t>vx,vy,vz 0.002786950314570632 0.011314057384917047 0.004975132577079665</t>
  </si>
  <si>
    <t>10 Hygiea x,y,z 2.444257569754775261 2.180591649726027814 1.162855082530954043</t>
  </si>
  <si>
    <t>vx,vy,vz 0.008850484510873332 0.004168221460244788 0.000793489279402694</t>
  </si>
  <si>
    <t>vx,vy,vz 0.000114431097969882 0.008313751393872647 0.003664818027075008</t>
  </si>
  <si>
    <t>vx,vy,vz 0.008193866970882068 0.006328897736618455 0.002167069206448382</t>
  </si>
  <si>
    <t>vx,vy,vz 0.004047653066899725 0.012783082342996164 0.002077625994146512</t>
  </si>
  <si>
    <t>41 Daphne x,y,z 2.186522806828394838 2.716000834079776549 0.352083724354172178</t>
  </si>
  <si>
    <t>51 Nemausa x,y,z 2.325725710714735328 0.919631243406134669 0.195346323188101051</t>
  </si>
  <si>
    <t>vx,vy,vz 0.007545901962567781 0.004385628274804682 0.000681057876133087</t>
  </si>
  <si>
    <t>94 Aurora x,y,z 1.217204321473684070 2.230213797067274850 1.349204301622864088</t>
  </si>
  <si>
    <t>145 Adeona x,y,z 1.101693094201525502 2.046278461562542006 0.733533233415469499</t>
  </si>
  <si>
    <t>vx,vy,vz 0.010026916904808853 0.004083994537401527 0.001832035781453411</t>
  </si>
  <si>
    <t>vx,vy,vz 0.008680667325646010 0.010437900139680028 0.000134167930615169</t>
  </si>
  <si>
    <t>vx,vy,vz 0.007164363244556328 0.009219958777618218 0.006857861727407507</t>
  </si>
  <si>
    <t>vx,vy,vz 0.005188028188451134 0.007591643038099468 0.004670779035477783</t>
  </si>
  <si>
    <t>409 Aspasia x,y,z 2.627942640819607600 0.032856722306475961 0.499378874814495721</t>
  </si>
  <si>
    <t>451 Patientia x,y,z 1.259008304010221346 2.454041267595273634 0.690482754870751503</t>
  </si>
  <si>
    <t>vx,vy,vz 0.007168202681128191 0.007126474516266886 0.003646321528209388</t>
  </si>
  <si>
    <t>vx,vy,vz 0.001774157409192030 0.007979676971587255 0.004592146292516224</t>
  </si>
  <si>
    <t>vx,vy,vz 0.001483717270391386 0.009307317089508693 0.008367140895652419</t>
  </si>
  <si>
    <t>39 Laetitia x,y,z 2.336193952026537790 0.759000796514275100 0.022176605809523606</t>
  </si>
  <si>
    <t>vx,vy,vz 0.003565080131794708 0.010950285369215265 0.004918573106272521</t>
  </si>
  <si>
    <t>vx,vy,vz 0.010164990750471822 0.004729454222497436 0.002493051086595212</t>
  </si>
  <si>
    <t>vx,vy,vz 0.007993780997143859 0.009223622006417765 0.003430026595662231</t>
  </si>
  <si>
    <t>58 Concordia x,y,z 1.970644363722096504 1.898617820025757519 0.583347727462360521</t>
  </si>
  <si>
    <t>vx,vy,vz 0.003447895159962464 0.010633207649093934 0.005531722529065961</t>
  </si>
  <si>
    <t>74 Galatea x,y,z 2.002901140763306831 0.640809773926249604 0.274754411294356571</t>
  </si>
  <si>
    <t>76 Freia x,y,z 2.635360768423828937 1.437884630898934590 0.615131758192210332</t>
  </si>
  <si>
    <t>vx,vy,vz 0.005907288892718746 0.011656883717961289 0.004089724891808015</t>
  </si>
  <si>
    <t>vx,vy,vz 0.008642357666503482 0.000392975155467740 0.000185079802975043</t>
  </si>
  <si>
    <t>vx,vy,vz 0.000372867010599650 0.007874899115079248 0.003828789513816485</t>
  </si>
  <si>
    <t>83 Beatrix x,y,z 2.537243040037000963 0.677406600928586178 0.239904468813102290</t>
  </si>
  <si>
    <t>85 Io x,y,z 2.196277362267318622 0.413880157287253858 0.281126843760316159</t>
  </si>
  <si>
    <t>vx,vy,vz 0.002147727796190763 0.010457520401758034 0.004381939368423997</t>
  </si>
  <si>
    <t>88 Thisbe x,y,z 0.351034977545771065 2.726034310628392632 1.255821730738119202</t>
  </si>
  <si>
    <t>89 Julia x,y,z 0.668287897791156604 1.784401165953789503 1.391068013944257720</t>
  </si>
  <si>
    <t>93 Minerva x,y,z 0.585579552533172509 2.601997108680597304 1.615157088233035720</t>
  </si>
  <si>
    <t>95 Arethusa x,y,z 2.542078873825008856 0.235650434494874467 0.625470306990500435</t>
  </si>
  <si>
    <t>vx,vy,vz 0.005698847921220206 0.007805584032288921 0.004109108981978736</t>
  </si>
  <si>
    <t>104 Klymene x,y,z 2.604625804466561778 0.829861198407666256 0.297592323238799750</t>
  </si>
  <si>
    <t>vx,vy,vz 0.008062335558122698 0.004854178905816693 0.001679190825653463</t>
  </si>
  <si>
    <t>112 Iphigenia x,y,z 2.101268187945320776 0.423210543438176212 0.263994487858637827</t>
  </si>
  <si>
    <t>114 Kassandra x,y,z 1.003458535932775675 2.302229181420444970 0.755029808593063345</t>
  </si>
  <si>
    <t>vx,vy,vz 0.006230326658274393 0.005926784306392254 0.005024462275567959</t>
  </si>
  <si>
    <t>vx,vy,vz 0.001960243453552381 0.009608024580505914 0.005023973278452842</t>
  </si>
  <si>
    <t>120 Lachesis x,y,z 1.349895569447842503 2.571965525676553455 1.547065365110619428</t>
  </si>
  <si>
    <t>vx,vy,vz 0.008404347099665236 0.005070569717777809 0.001205938930940049</t>
  </si>
  <si>
    <t>127 Johanna x,y,z 0.258596371131005198 2.254521103975096530 1.302780291910047072</t>
  </si>
  <si>
    <t>129 Antigone x,y,z 0.173250908378126567 3.306268588514498230 0.822759553307659597</t>
  </si>
  <si>
    <t>vx,vy,vz 0.006166935083607356 0.010027540696906241 0.002522495066251339</t>
  </si>
  <si>
    <t>140 Siwa x,y,z 2.349717450635818938 0.565740387115059251 0.098983118555951627</t>
  </si>
  <si>
    <t>141 Lumen x,y,z 2.001263396461105071 0.319678076806489797 0.526316075837815478</t>
  </si>
  <si>
    <t>143 Adria x,y,z 2.882421698483517147 0.042452435493852865 0.333727709970750852</t>
  </si>
  <si>
    <t>vx,vy,vz 0.003649642497220172 0.007950919425059762 0.003317878320056731</t>
  </si>
  <si>
    <t>160 Una x,y,z 1.905452096025585851 1.518779824511213183 0.757828350346318791</t>
  </si>
  <si>
    <t>162 Laurentia x,y,z 0.262514031180226981 2.400281690284028269 1.275022530741664051</t>
  </si>
  <si>
    <t>163 Erigone x,y,z 1.974914535093617252 0.857554972320634268 0.236073131153163474</t>
  </si>
  <si>
    <t>vx,vy,vz 0.002733580426163316 0.008691053371313727 0.003163655969657688</t>
  </si>
  <si>
    <t>vx,vy,vz 0.000240618327164227 0.008055044745482545 0.003396706876313383</t>
  </si>
  <si>
    <t>173 Ino x,y,z 0.171242886080394535 2.394184022514683097 0.451640900560661918</t>
  </si>
  <si>
    <t>vx,vy,vz 0.010262122260410241 0.000548159272351288 0.000029475418796883</t>
  </si>
  <si>
    <t>vx,vy,vz 0.004104738603731208 0.010480904746312239 0.004870438746756638</t>
  </si>
  <si>
    <t>195 Eurykleia x,y,z 2.922594899011714986 0.199160094596518983 0.060339478431695619</t>
  </si>
  <si>
    <t>vx,vy,vz 0.003302144455379505 0.008603231629111158 0.003663627801932320</t>
  </si>
  <si>
    <t>198 Ampella x,y,z 0.543891836565843279 1.941671690331441047 0.932327670839411482</t>
  </si>
  <si>
    <t>vx,vy,vz 0.009376565385604106 0.000133656901059443 0.000810938484734692</t>
  </si>
  <si>
    <t>vx,vy,vz 0.008286480532474490 0.005407135390513565 0.002806033412514854</t>
  </si>
  <si>
    <t>vx,vy,vz 0.008918338308673593 0.004410268226602005 0.001280757530674212</t>
  </si>
  <si>
    <t>209 Dido x,y,z 2.268898815817652626 2.057453499016182352 1.209244033679382824</t>
  </si>
  <si>
    <t>210 Isabella x,y,z 2.231740920050496513 0.842042304704040623 0.316984455862986181</t>
  </si>
  <si>
    <t>211 Isolda x,y,z 2.711875240815070143 0.430216506380016683 0.382482385748132425</t>
  </si>
  <si>
    <t>213 Lilaea x,y,z 2.419306968138564606 1.377064626174480333 0.236934520281399275</t>
  </si>
  <si>
    <t>221 Eos x,y,z 1.777939852260157272 2.264787669587976726 0.385115431224176685</t>
  </si>
  <si>
    <t>vx,vy,vz 0.009528257077708791 0.004737845515644764 0.002779620693421142</t>
  </si>
  <si>
    <t>238 Hypatia x,y,z 2.410309982055119260 1.056479210705921545 0.250822081348433867</t>
  </si>
  <si>
    <t>vx,vy,vz 0.006296839602484864 0.007812769885222028 0.004076824994372825</t>
  </si>
  <si>
    <t>vx,vy,vz 0.003425982013346110 0.007075076118810717 0.007955063682203814</t>
  </si>
  <si>
    <t>vx,vy,vz 0.000132313329422579 0.007905211075541855 0.005535308622116215</t>
  </si>
  <si>
    <t>266 Aline x,y,z 0.229960468787527295 2.407979990359146338 0.736809718189577856</t>
  </si>
  <si>
    <t>275 Sapientia x,y,z 2.660106410012033074 1.524565090452046245 0.389849845901316994</t>
  </si>
  <si>
    <t>313 Chaldaea x,y,z 0.771884768362409268 1.939556783718940913 0.398378002792229235</t>
  </si>
  <si>
    <t>vx,vy,vz 0.010244749836147331 0.001937251500163253 0.002228295777838911</t>
  </si>
  <si>
    <t>vx,vy,vz 0.003929882068712210 0.007676913891350206 0.002591553586693644</t>
  </si>
  <si>
    <t>vx,vy,vz 0.002474022842116686 0.008698179268340399 0.005392308524943403</t>
  </si>
  <si>
    <t>vx,vy,vz 0.006316106482288478 0.007613525568562483 0.004015883178030646</t>
  </si>
  <si>
    <t>363 Padua x,y,z 0.447395563619500725 2.418709764219945324 1.128484276493210148</t>
  </si>
  <si>
    <t>366 Vincentina x,y,z 0.181803553220394987 2.727350474248680712 1.834488045213377383</t>
  </si>
  <si>
    <t>377 Campania x,y,z 0.269537079909927590 2.385864264311093219 0.778604188267153829</t>
  </si>
  <si>
    <t>385 Ilmatar x,y,z 2.204123556353274616 1.619262542204616961 1.359899523537142940</t>
  </si>
  <si>
    <t>387 Aquitania x,y,z 1.673856039456203204 2.530440646483403278 0.105238509303274774</t>
  </si>
  <si>
    <t>vx,vy,vz 0.005967878297330536 0.007526833190292071 0.004390084907098427</t>
  </si>
  <si>
    <t>393 Lampetia x,y,z 0.425228759538625878 3.223104999989440334 0.691457827571683836</t>
  </si>
  <si>
    <t>vx,vy,vz 0.002391618765227667 0.009552423334085201 0.003497050935833218</t>
  </si>
  <si>
    <t>431 Nephele x,y,z 2.126339087775298786 1.733215636283283123 0.656190187417207027</t>
  </si>
  <si>
    <t>vx,vy,vz 0.009952768047903163 0.007416635165718826 0.000909632185035547</t>
  </si>
  <si>
    <t>433 Eros x,y,z 1.052635242977920882 0.652108246501082123 0.560644019635677004</t>
  </si>
  <si>
    <t>vx,vy,vz 0.010779467918873202 0.001166454438831065 0.000838720795358274</t>
  </si>
  <si>
    <t>449 Hamburga x,y,z 1.415715061146446185 1.814956624851498335 0.711298139664957252</t>
  </si>
  <si>
    <t>vx,vy,vz 0.009804719465114024 0.003999746415627610 0.001524892144668299</t>
  </si>
  <si>
    <t>vx,vy,vz 0.009943729528332137 0.005243255029627681 0.000165611503527442</t>
  </si>
  <si>
    <t>465 Alekto x,y,z 3.485008134627705534 0.426960893387227702 0.475918006579878372</t>
  </si>
  <si>
    <t>481 Emita x,y,z 0.974450886978483366 1.931290124495535832 0.819035276347056418</t>
  </si>
  <si>
    <t>vx,vy,vz 0.006047076129268948 0.006964815651859941 0.001033759739079085</t>
  </si>
  <si>
    <t>vx,vy,vz 0.009313455279943360 0.000902292183295022 0.000202399971558074</t>
  </si>
  <si>
    <t>503 Evelyn x,y,z 2.469457681649797731 0.897054685380899164 0.196502828408131963</t>
  </si>
  <si>
    <t>vx,vy,vz 0.005454153770407211 0.004892127964045382 0.004916880315758551</t>
  </si>
  <si>
    <t>516 Amherstia x,y,z 3.099051382763043705 0.296225047046435153 0.633503755281144221</t>
  </si>
  <si>
    <t>vx,vy,vz 0.000113246728749009 0.007155674865686408 0.004973978514489579</t>
  </si>
  <si>
    <t>vx,vy,vz 0.008142074640245637 0.002287166228260473 0.001503486262573605</t>
  </si>
  <si>
    <t>547 Praxedis x,y,z 1.676299422983591914 1.266883169004290322 0.274076519007798947</t>
  </si>
  <si>
    <t>vx,vy,vz 0.000163401251640635 0.009232636979490162 0.004135544106424715</t>
  </si>
  <si>
    <t>vx,vy,vz 0.000384461732460371 0.010401955137544539 0.003335461022407042</t>
  </si>
  <si>
    <t>585 Bilkis x,y,z 1.912791286329316831 1.539478930510618904 0.440912149264970965</t>
  </si>
  <si>
    <t>vx,vy,vz 0.003412279465211854 0.006515819416529907 0.004916384720291039</t>
  </si>
  <si>
    <t>596 Scheila x,y,z 2.068249321573481403 2.559630685610615686 0.793577660766494164</t>
  </si>
  <si>
    <t>602 Marianna x,y,z 2.236421484533403614 0.256457028560368117 0.531502491866831517</t>
  </si>
  <si>
    <t>vx,vy,vz 0.006841157951777630 0.006652586659241708 0.001565035661244263</t>
  </si>
  <si>
    <t>663 Gerlinde x,y,z 2.983897565601330903 1.397628190931970993 1.091574612026383173</t>
  </si>
  <si>
    <t>675 Ludmilla x,y,z 0.001979483768247084 2.107337311005498925 0.870011327043579530</t>
  </si>
  <si>
    <t>702 Alauda x,y,z 0.731086409189228292 2.576019002727282015 1.840680315316418403</t>
  </si>
  <si>
    <t>vx,vy,vz 0.008204195294184936 0.003409657750114686 0.003528767177190933</t>
  </si>
  <si>
    <t>709 Fringilla x,y,z 1.932009598635754166 1.322621695446154488 1.386519279952832973</t>
  </si>
  <si>
    <t>vx,vy,vz 0.009618230119085674 0.002849533330894416 0.001959410111945836</t>
  </si>
  <si>
    <t>vx,vy,vz 0.000448233529388049 0.008426445083442220 0.002733213589088293</t>
  </si>
  <si>
    <t>752 Sulamitis x,y,z 2.048812749653873055 1.241773705314024756 0.317962157290045455</t>
  </si>
  <si>
    <t>vx,vy,vz 0.002369603147829039 0.005888743311020824 0.004396658729641872</t>
  </si>
  <si>
    <t>vx,vy,vz 0.002109743357951093 0.007234201884231036 0.004880661946113063</t>
  </si>
  <si>
    <t>vx,vy,vz 0.010933982442492730 0.002495895480057548 0.000346838301451201</t>
  </si>
  <si>
    <t>vx,vy,vz 0.001010921533345003 0.007595842568837846 0.005064697781475233</t>
  </si>
  <si>
    <t>778 Theobalda x,y,z 2.578770540715112691 0.484679459667908874 0.746658068287141652</t>
  </si>
  <si>
    <t>vx,vy,vz 0.009748138526187236 0.004495021926921983 0.004245447086389762</t>
  </si>
  <si>
    <t>vx,vy,vz 0.005129680510801807 0.008209415548612537 0.000169376652986247</t>
  </si>
  <si>
    <t>vx,vy,vz 0.011446713245858879 0.003314424689681761 0.006488303174133064</t>
  </si>
  <si>
    <t>vx,vy,vz 0.002594814272586507 0.009717147787535695 0.003755086238400567</t>
  </si>
  <si>
    <t>vx,vy,vz 0.009795683288059361 0.001634297002254343 0.004184325487804071</t>
  </si>
  <si>
    <t>1 Ceres x,y,z 1.438681809676469747 -2.204373633189407045 -1.326397853361325874</t>
  </si>
  <si>
    <t>2 Pallas x,y,z 0.203832272462290465 -3.209619436062307152 0.623843179079393351</t>
  </si>
  <si>
    <t>vx,vy,vz 0.008534313855651248 -0.000860659210123161 -0.000392901992572746</t>
  </si>
  <si>
    <t>3 Juno x,y,z 0.461207259670432135 -3.006098959780790114 -0.580164049296942208</t>
  </si>
  <si>
    <t>vx,vy,vz -0.010174496747119257 0.000041478190529952 0.001344157634155624</t>
  </si>
  <si>
    <t>vx,vy,vz -0.005569115604615741 0.007959732929200320 0.003113959705731406</t>
  </si>
  <si>
    <t>vx,vy,vz -0.008775983793258694 0.009426820472364830 0.003535716141864189</t>
  </si>
  <si>
    <t>7 Iris x,y,z 1.892475267790300286 -0.848414748075139946 -0.157159319044464590</t>
  </si>
  <si>
    <t>8 Flora x,y,z -2.119655892430383659 0.808466233981220750 0.533397871779012545</t>
  </si>
  <si>
    <t>vx,vy,vz -0.005818098320155988 -0.008811943327809565 -0.002835330893491553</t>
  </si>
  <si>
    <t>9 Metis x,y,z -2.424658333778681119 -0.125325594242630484 0.185966267773321953</t>
  </si>
  <si>
    <t>vx,vy,vz -0.001166914352512719 -0.009845348309999084 -0.004559667512580128</t>
  </si>
  <si>
    <t>vx,vy,vz -0.005924505919570356 0.005979686441736038 0.002286438610925529</t>
  </si>
  <si>
    <t>11 Parthenope x,y,z -1.231933494613708824 -1.941584219024864888 -0.648652135887457293</t>
  </si>
  <si>
    <t>vx,vy,vz 0.010146729938442466 -0.004310578383941682 -0.002342316786027452</t>
  </si>
  <si>
    <t>13 Egeria x,y,z 1.110470035635196862 -1.956883630909689531 -1.669729176939996007</t>
  </si>
  <si>
    <t>14 Irene x,y,z 2.968959552750401354 0.179534605878148124 -0.441493212476667563</t>
  </si>
  <si>
    <t>15 Eunomia x,y,z -1.438397661546355177 2.001287639171841271 0.767257269566094968</t>
  </si>
  <si>
    <t>vx,vy,vz -0.009735666014582665 -0.002981534818366074 -0.003694080871985814</t>
  </si>
  <si>
    <t>16 Psyche x,y,z 1.459069269212805553 -2.194286961057163143 -0.872045420720389042</t>
  </si>
  <si>
    <t>18 Melpomene x,y,z -2.742133025533653790 -0.012766315168109336 0.239819478175997858</t>
  </si>
  <si>
    <t>vx,vy,vz -0.000996361773223022 -0.008953551423450837 -0.002237582813053089</t>
  </si>
  <si>
    <t>19 Fortuna x,y,z -2.421846633153337702 -1.337431649320276250 -0.581397545560000673</t>
  </si>
  <si>
    <t>vx,vy,vz 0.004769326689664416 -0.007520729608529603 -0.002981882787056496</t>
  </si>
  <si>
    <t>20 Massalia x,y,z -0.446957693127368383 1.855382149831718674 0.778094121440758957</t>
  </si>
  <si>
    <t>vx,vy,vz -0.012511421939296488 -0.002534666129817137 -0.001141856361378328</t>
  </si>
  <si>
    <t>21 Lutetia x,y,z -0.401500082512939060 -2.034737356634178429 -0.878857903014080954</t>
  </si>
  <si>
    <t>vx,vy,vz 0.011859546440634965 -0.000138986487715931 -0.000750181020252093</t>
  </si>
  <si>
    <t>22 Kalliope x,y,z -1.360169904369056937 -2.672544709790108275 -1.131055224812947957</t>
  </si>
  <si>
    <t>vx,vy,vz 0.008015423798989894 -0.002573715371792212 -0.003469704484884123</t>
  </si>
  <si>
    <t>23 Thalia x,y,z -1.381180931801666123 -2.177231877010123551 -0.869547456324116008</t>
  </si>
  <si>
    <t>vx,vy,vz 0.007230267698506810 -0.005803206866356805 -0.004345034311979445</t>
  </si>
  <si>
    <t>24 Themis x,y,z -1.986326887180129397 1.713080040332319420 0.782177241944561841</t>
  </si>
  <si>
    <t>vx,vy,vz -0.007376541658456220 -0.007515395858827745 -0.003291592430864249</t>
  </si>
  <si>
    <t>25 Phocaea x,y,z 1.862187339641438788 -0.320827452239953126 0.370298833532256677</t>
  </si>
  <si>
    <t>27 Euterpe x,y,z -1.260198559466741086 1.418639340820153416 0.648923808375896249</t>
  </si>
  <si>
    <t>vx,vy,vz -0.010819473664968254 -0.006731978199858915 -0.002575089185167887</t>
  </si>
  <si>
    <t>28 Bellona x,y,z -1.473796460584195778 1.739643135937173790 0.633933941012944979</t>
  </si>
  <si>
    <t>vx,vy,vz -0.009328149750934787 -0.007427778551081034 -0.001181230605742862</t>
  </si>
  <si>
    <t>29 Amphitrite x,y,z -0.146988273583742862 -2.362796893883333915 -1.340108464209891492</t>
  </si>
  <si>
    <t>vx,vy,vz 0.010080728492092296 -0.000192196827316014 -0.000039573406685344</t>
  </si>
  <si>
    <t>30 Urania x,y,z -2.606330961010526526 -0.080313889098223457 -0.119443301999580323</t>
  </si>
  <si>
    <t>vx,vy,vz -0.000271687607297601 -0.009151555703778012 -0.004227028420836736</t>
  </si>
  <si>
    <t>31 Euphrosyne x,y,z -2.344572196151709420 -2.202248246583482949 -1.499371924448428484</t>
  </si>
  <si>
    <t>vx,vy,vz 0.004929226633590931 -0.003894954486494073 -0.005777736992660197</t>
  </si>
  <si>
    <t>vx,vy,vz -0.006362487833486645 0.004588916254801226 0.000658460597293756</t>
  </si>
  <si>
    <t>42 Isis x,y,z -2.311906318139493433 1.564709507254086418 1.081663757432244743</t>
  </si>
  <si>
    <t>vx,vy,vz -0.005375422471534914 -0.006572477821943680 -0.002070451318821641</t>
  </si>
  <si>
    <t>45 Eugenia x,y,z -1.286740660767531352 -2.064333827345071093 -0.581533957673131763</t>
  </si>
  <si>
    <t>vx,vy,vz 0.009624183869937625 -0.005447390675875109 -0.002359148283535982</t>
  </si>
  <si>
    <t>vx,vy,vz -0.004226342069996713 0.009366245889668433 0.002292473770765156</t>
  </si>
  <si>
    <t>52 Europa x,y,z 1.630504392123616197 -2.807391275567590050 -1.120111554599330095</t>
  </si>
  <si>
    <t>60 Echo x,y,z -2.053758095409557338 0.542618601186906857 0.167604428744862921</t>
  </si>
  <si>
    <t>vx,vy,vz -0.005053755262744046 -0.010634893001978403 -0.003929518991233821</t>
  </si>
  <si>
    <t>63 Ausonia x,y,z -0.711507633861145239 -1.727049410575609123 -0.980245752936226511</t>
  </si>
  <si>
    <t>vx,vy,vz 0.011957874480153950 -0.003468676332191662 -0.001404339015793962</t>
  </si>
  <si>
    <t>65 Cybele x,y,z -2.818818186481110377 -1.452785968979383169 -0.459547659952798004</t>
  </si>
  <si>
    <t>vx,vy,vz 0.005491212616137729 -0.007709765186399763 -0.002980907967655813</t>
  </si>
  <si>
    <t>69 Hesperia x,y,z -2.731373586077875171 -0.173990396273168008 -0.091512829062557879</t>
  </si>
  <si>
    <t>vx,vy,vz -0.000835829539403114 -0.010410309605217057 -0.002792056931756292</t>
  </si>
  <si>
    <t>78 Diana x,y,z -2.230308915264555658 -0.612004762065796459 -0.543275243058195634</t>
  </si>
  <si>
    <t>vx,vy,vz 0.001875816436270626 -0.009912063988588916 -0.005874203423004298</t>
  </si>
  <si>
    <t>vx,vy,vz -0.009480919363038220 0.003964160607269546 0.002537794862740618</t>
  </si>
  <si>
    <t>97 Klotho x,y,z -1.909756234729403035 -2.678800550963929439 -0.452067580136410296</t>
  </si>
  <si>
    <t>vx,vy,vz 0.006291707122836601 -0.005039334023207890 -0.001538832193933371</t>
  </si>
  <si>
    <t>98 Ianthe x,y,z -2.189380245469819020 0.226114692352493402 0.112525782901568755</t>
  </si>
  <si>
    <t>vx,vy,vz -0.002121664740945849 -0.009612549934188979 -0.007843089126949381</t>
  </si>
  <si>
    <t>105 Artemis x,y,z -2.150697286825749899 0.541875356226059646 -0.099139411741416952</t>
  </si>
  <si>
    <t>vx,vy,vz -0.000933995664699450 -0.011865009015818844 -0.000510278917224607</t>
  </si>
  <si>
    <t>111 Ate x,y,z -2.065235972301910916 -1.395192740371126838 -0.851171268109567225</t>
  </si>
  <si>
    <t>vx,vy,vz 0.005618108019220444 -0.008131544741012933 -0.003600368200049119</t>
  </si>
  <si>
    <t>135 Hertha x,y,z -1.852065839438821637 -1.414537091163847737 -0.701764695699997887</t>
  </si>
  <si>
    <t>vx,vy,vz 0.008706738823410954 -0.006122907739411309 -0.002836580152272733</t>
  </si>
  <si>
    <t>139 Juewa x,y,z -2.286169743218249728 0.129793402866451107 0.113110508166727894</t>
  </si>
  <si>
    <t>vx,vy,vz -0.001144921173599620 -0.010129177653436634 -0.006915213503334226</t>
  </si>
  <si>
    <t>vx,vy,vz -0.010477714288306773 0.002702890747395121 0.003883525044571004</t>
  </si>
  <si>
    <t>187 Lamberta x,y,z 1.552362680005133111 -1.667017286215509042 -1.224506107407864253</t>
  </si>
  <si>
    <t>192 Nausikaa x,y,z -2.180257484088014674 -1.605283294502194646 -1.009730329227873646</t>
  </si>
  <si>
    <t>vx,vy,vz 0.006837112554701223 -0.005228654546530322 -0.002756824225065406</t>
  </si>
  <si>
    <t>194 Prokne x,y,z 1.495439006518376468 -1.277354772575368669 -0.299878060343942709</t>
  </si>
  <si>
    <t>216 Kleopatra x,y,z -2.623737352933921407 -2.141208444909570296 -0.848460319932531903</t>
  </si>
  <si>
    <t>vx,vy,vz 0.005369324233200630 -0.005867957040039504 -0.000585039109819107</t>
  </si>
  <si>
    <t>230 Athamantis x,y,z -2.280008375035697199 -0.880463965508790358 -0.645752311103840460</t>
  </si>
  <si>
    <t>vx,vy,vz 0.004331702501765179 -0.009223170407939286 -0.002470255504286102</t>
  </si>
  <si>
    <t>324 Bamberga x,y,z 1.398759064223541682 -1.287476729008325105 -0.669098428660833799</t>
  </si>
  <si>
    <t>337 Devosa x,y,z 2.057440180433961707 -1.322162885949879740 -0.780976069801601058</t>
  </si>
  <si>
    <t>344 Desiderata x,y,z -1.436281403678767443 2.243805682206950092 2.055782461490350155</t>
  </si>
  <si>
    <t>vx,vy,vz -0.006473875571808206 -0.004308997045040672 -0.001132197443002879</t>
  </si>
  <si>
    <t>354 Eleonora x,y,z 0.400598302733801259 -2.845496057705452220 -0.363223167203308106</t>
  </si>
  <si>
    <t>vx,vy,vz 0.009411661670619676 -0.002169498446596223 -0.002270974488656075</t>
  </si>
  <si>
    <t>372 Palma x,y,z -2.501245479525921134 -1.473356596063249313 -2.186348442117559632</t>
  </si>
  <si>
    <t>vx,vy,vz 0.004414109643858683 -0.005694498088384558 -0.004127573934799787</t>
  </si>
  <si>
    <t>405 Thia x,y,z -1.680813989369112971 -0.720962772281693809 -0.636265292808031457</t>
  </si>
  <si>
    <t>vx,vy,vz 0.006053497060520836 -0.012004513735606900 -0.003193078939729851</t>
  </si>
  <si>
    <t>vx,vy,vz -0.000121147420399894 0.009800913286716541 0.003214451046459611</t>
  </si>
  <si>
    <t>419 Aurelia x,y,z -0.832205073692585229 2.925043505666568677 1.070613454084370586</t>
  </si>
  <si>
    <t>vx,vy,vz -0.007845381994993020 -0.002434064039560803 -0.001376245101202946</t>
  </si>
  <si>
    <t>vx,vy,vz -0.009063543500060710 0.003448045666261337 0.004183420491116245</t>
  </si>
  <si>
    <t>488 Kreusa x,y,z -2.067224538805315426 -1.883392328874813781 -0.393159264399483011</t>
  </si>
  <si>
    <t>vx,vy,vz 0.005745445324864604 -0.007721753293565463 -0.004781672638324677</t>
  </si>
  <si>
    <t>511 Davida x,y,z -2.160191561573574504 1.486363108760649254 1.096959097247329984</t>
  </si>
  <si>
    <t>vx,vy,vz -0.007390695920479255 -0.007779023504823501 -0.000485540781565076</t>
  </si>
  <si>
    <t>532 Herculina x,y,z -0.293159404090669762 -2.481691048455131110 -0.725934583722743554</t>
  </si>
  <si>
    <t>vx,vy,vz 0.010153432932361773 -0.002073902764508174 -0.003634391919195946</t>
  </si>
  <si>
    <t>554 Peraga x,y,z 1.567515331928776900 -1.756839671087627286 -0.730145653545691942</t>
  </si>
  <si>
    <t>654 Zelinda x,y,z 2.454317123300634673 -1.156415934845627769 0.311816838296415377</t>
  </si>
  <si>
    <t>704 Interamnia x,y,z 2.462835232264114715 -0.115048121589235539 0.784219288788080227</t>
  </si>
  <si>
    <t>vx,vy,vz -0.001309568805636822 0.010348987192429257 0.004812522889055394</t>
  </si>
  <si>
    <t>747 Winchester x,y,z -0.834902081339142454 2.059697173467183617 0.613292775285328884</t>
  </si>
  <si>
    <t>vx,vy,vz -0.012134738848543374 -0.002004140070559451 0.002575815432470426</t>
  </si>
  <si>
    <t>12 Victoria x,y,z -0.507844534173903961 2.607456081000619541 0.819717059989116925</t>
  </si>
  <si>
    <t>vx,vy,vz -0.009185378920496397 -0.000281429685500620 -0.001275015521881669</t>
  </si>
  <si>
    <t>17 Thetis x,y,z -0.224334228105830036 -1.994047200796976282 -0.713424849893356972</t>
  </si>
  <si>
    <t>vx,vy,vz 0.012457106084712540 -0.000945089974559068 -0.001398683846484221</t>
  </si>
  <si>
    <t>26 Proserpina x,y,z -2.278602546659383776 1.125007532904078289 0.661062309969335460</t>
  </si>
  <si>
    <t>vx,vy,vz -0.004431095916543229 -0.008819825820419791 -0.004062402214390301</t>
  </si>
  <si>
    <t>32 Pomona x,y,z -0.901728147437201644 -2.125115524966149305 -0.803811944165582326</t>
  </si>
  <si>
    <t>vx,vy,vz 0.010194219116656746 -0.004774494291409794 -0.000989390504731257</t>
  </si>
  <si>
    <t>34 Circe x,y,z -2.391157252691995083 0.282992268249411760 0.070390275547792716</t>
  </si>
  <si>
    <t>vx,vy,vz -0.001758506796666345 -0.010942908417041593 -0.003566166537380931</t>
  </si>
  <si>
    <t>35 Leukothea x,y,z -2.185818508920677861 -0.647312389706184987 -0.427069919068639725</t>
  </si>
  <si>
    <t>vx,vy,vz 0.004403906713249404 -0.010009270813997396 -0.006061965347001481</t>
  </si>
  <si>
    <t>36 Atalante x,y,z 2.077067513068779459 -0.589147154522667860 -0.516882702948444517</t>
  </si>
  <si>
    <t>37 Fides x,y,z -2.571178583038596699 -1.322068718023980072 -0.637055179528812743</t>
  </si>
  <si>
    <t>vx,vy,vz 0.003566522119529630 -0.007751964656304541 -0.003895555791525518</t>
  </si>
  <si>
    <t>38 Leda x,y,z -1.235289907955999134 1.834720116439384707 0.766832361464905965</t>
  </si>
  <si>
    <t>vx,vy,vz -0.010386680301307009 -0.004838101200633434 -0.003684794791298678</t>
  </si>
  <si>
    <t>vx,vy,vz -0.003257699513685890 0.010731650305157095 0.002872519477197957</t>
  </si>
  <si>
    <t>40 Harmonia x,y,z -0.690601749410825527 -2.038615544126432422 -0.813975363544205632</t>
  </si>
  <si>
    <t>vx,vy,vz 0.010841792489889901 -0.002359683762911624 -0.001881496483239468</t>
  </si>
  <si>
    <t>43 Ariadne x,y,z 2.009602895794647015 -0.308045882132810533 0.000115161076006508</t>
  </si>
  <si>
    <t>44 Nysa x,y,z -1.180941766350430466 1.554866402256739777 0.656611442582409666</t>
  </si>
  <si>
    <t>vx,vy,vz -0.010685573544758461 -0.006831046309965641 -0.002065889635700970</t>
  </si>
  <si>
    <t>46 Hestia x,y,z -0.474973466355436691 -2.296851721557127579 -0.887903017375627823</t>
  </si>
  <si>
    <t>vx,vy,vz 0.010895877228602094 -0.000193379625778825 -0.000061860987657291</t>
  </si>
  <si>
    <t>47 Aglaja x,y,z 1.067741941627274427 -2.006425563476340379 -1.093089277938812831</t>
  </si>
  <si>
    <t>48 Doris x,y,z -1.620193164505671524 2.388346628469387944 0.711322099748724956</t>
  </si>
  <si>
    <t>vx,vy,vz -0.008761794768022678 -0.004974889431640200 -0.001595006590297288</t>
  </si>
  <si>
    <t>49 Pales x,y,z -3.160577305628162748 -1.841530354628577504 -1.017849520123809803</t>
  </si>
  <si>
    <t>vx,vy,vz 0.004122755888684796 -0.006077379179740559 -0.002511188490367351</t>
  </si>
  <si>
    <t>50 Virginia x,y,z 1.333238507267154427 -1.602799470048592578 -0.610763870330498060</t>
  </si>
  <si>
    <t>53 Kalypso x,y,z -0.624015677324980311 -2.887904714321112287 -0.973890349097378372</t>
  </si>
  <si>
    <t>vx,vy,vz 0.008425652319494320 -0.002165971738316451 -0.001225638323642568</t>
  </si>
  <si>
    <t>54 Alexandra x,y,z -1.135653934893979367 -1.669000255199023952 -1.229167471346461094</t>
  </si>
  <si>
    <t>vx,vy,vz 0.011014262220981971 -0.004397975120144764 -0.000793087156657538</t>
  </si>
  <si>
    <t>56 Melete x,y,z -2.509110608187361979 -0.599826488136790070 -0.256184765903608447</t>
  </si>
  <si>
    <t>vx,vy,vz 0.005001190631127405 -0.009156744414684281 -0.002380258455330665</t>
  </si>
  <si>
    <t>57 Mnemosyne x,y,z -2.391692801502097954 -2.476663754241630322 -0.613024391539033098</t>
  </si>
  <si>
    <t>vx,vy,vz 0.006142650670634989 -0.006122207358406149 -0.000426188587336327</t>
  </si>
  <si>
    <t>vx,vy,vz -0.007322186137912932 0.006519792084242099 0.002412465398938618</t>
  </si>
  <si>
    <t>59 Elpis x,y,z -2.174043173151056330 1.754505167862759452 0.521206662638497353</t>
  </si>
  <si>
    <t>vx,vy,vz -0.007194625470952607 -0.006696283399313014 -0.001604669222795236</t>
  </si>
  <si>
    <t>62 Erato x,y,z -0.974153514232837803 -3.190444885566684707 -1.264820437591952285</t>
  </si>
  <si>
    <t>vx,vy,vz 0.008304485139178936 -0.001176603633891707 -0.000760024384788282</t>
  </si>
  <si>
    <t>68 Leto x,y,z 2.150832185782553196 -0.472704842227096689 -0.504675337037531091</t>
  </si>
  <si>
    <t>70 Panopaea x,y,z -0.512732908153528344 2.523947930349827118 1.619878869724124648</t>
  </si>
  <si>
    <t>vx,vy,vz -0.008876233401680499 -0.001390534286671486 0.000743421116570644</t>
  </si>
  <si>
    <t>71 Niobe x,y,z -2.102963729152515615 1.401034628378233560 0.430525013472648932</t>
  </si>
  <si>
    <t>vx,vy,vz -0.004028656274637795 -0.007045329097739382 -0.007586343532703573</t>
  </si>
  <si>
    <t>72 Feronia x,y,z -0.698145332366829519 2.293578863469888596 0.742562228176233741</t>
  </si>
  <si>
    <t>vx,vy,vz -0.009984751110793636 -0.002036674761053411 -0.001163542296488656</t>
  </si>
  <si>
    <t>vx,vy,vz -0.003966716076468380 0.011826725481734445 0.004119277914981450</t>
  </si>
  <si>
    <t>75 Eurydike x,y,z -3.200842305137657107 1.220975490656682982 0.662752781812484315</t>
  </si>
  <si>
    <t>vx,vy,vz -0.003148422634162045 -0.006154368263463862 -0.003334345423877219</t>
  </si>
  <si>
    <t>vx,vy,vz -0.006649269126403664 0.007319514417658025 0.002778582333891908</t>
  </si>
  <si>
    <t>77 Frigga x,y,z -2.690246721423859899 -1.025385948689222948 -0.492898536579899738</t>
  </si>
  <si>
    <t>vx,vy,vz 0.002901323944706134 -0.008214417661668621 -0.003990796639863591</t>
  </si>
  <si>
    <t>79 Eurynome x,y,z -0.855375263619381876 -2.558706256410499424 -0.931566610102818493</t>
  </si>
  <si>
    <t>vx,vy,vz 0.009085151348455443 -0.001894651404025254 -0.000307424335130962</t>
  </si>
  <si>
    <t>80 Sappho x,y,z 1.608537185631021771 -0.946571596217173794 -0.123702344488760718</t>
  </si>
  <si>
    <t>81 Terpsichore x,y,z -0.299527408394068329 -2.820136290562028858 -1.711616630966411812</t>
  </si>
  <si>
    <t>82 Alkmene x,y,z 3.160151220673873329 -0.517688310655634809 -0.330346049201625136</t>
  </si>
  <si>
    <t>vx,vy,vz -0.002746008298400088 0.008573152131379970 0.004656090987115207</t>
  </si>
  <si>
    <t>84 Klio x,y,z -2.867387466643116500 0.123974227957666397 -0.213371959277415285</t>
  </si>
  <si>
    <t>vx,vy,vz 0.000843918676535950 -0.007659425932435818 -0.004589100376152419</t>
  </si>
  <si>
    <t>vx,vy,vz -0.001029040843236626 0.011980721214998944 0.002569598620931192</t>
  </si>
  <si>
    <t>86 Semele x,y,z 2.434775829626800281 -0.701653670472491275 -0.530519782084361902</t>
  </si>
  <si>
    <t>87 Sylvia x,y,z -3.660362899261072389 -0.885526882959144834 0.312168187323252744</t>
  </si>
  <si>
    <t>vx,vy,vz 0.001817747464846094 -0.007261471114931983 -0.003982770842554424</t>
  </si>
  <si>
    <t>vx,vy,vz -0.009085998946397741 0.002504365492940864 0.000217136735120159</t>
  </si>
  <si>
    <t>vx,vy,vz -0.010183706148394674 0.005465198051083607 0.001141423763308724</t>
  </si>
  <si>
    <t>90 Antiope x,y,z -2.527596410164981489 2.393097637265075850 1.176158237649570948</t>
  </si>
  <si>
    <t>vx,vy,vz -0.005785028160541267 -0.005353734747955876 -0.002166792449198574</t>
  </si>
  <si>
    <t>91 Aegina x,y,z -0.087297607412163220 -2.585707806328295000 -1.234058824506656826</t>
  </si>
  <si>
    <t>vx,vy,vz 0.009596957524554405 -0.000169138133959666 -0.000157156795888277</t>
  </si>
  <si>
    <t>92 Undina x,y,z -1.042907269635494405 -2.875324060333224629 -0.930751854561716052</t>
  </si>
  <si>
    <t>vx,vy,vz 0.009168658604880101 -0.001743405265776949 -0.002351877046242883</t>
  </si>
  <si>
    <t>vx,vy,vz -0.008803902414859047 0.001797983571727375 0.001256003779502425</t>
  </si>
  <si>
    <t>vx,vy,vz -0.002373003952808578 0.010704165151006678 0.002903697708982936</t>
  </si>
  <si>
    <t>96 Aegle x,y,z -2.188255307668921734 1.381773051127626495 0.553799995799386546</t>
  </si>
  <si>
    <t>vx,vy,vz -0.005576550150666639 -0.007277112779745350 -0.006521139973971324</t>
  </si>
  <si>
    <t>99 Dike x,y,z 2.444770853104723862 -0.615836362049607455 -0.892420122928066495</t>
  </si>
  <si>
    <t>100 Hekate x,y,z -2.808466634462525313 1.998234760159137258 0.967652214689530998</t>
  </si>
  <si>
    <t>vx,vy,vz -0.004808839856292163 -0.006555049055444871 -0.001867365486725437</t>
  </si>
  <si>
    <t>102 Miriam x,y,z -0.802979209614599232 2.471520362371176116 0.813851431023047911</t>
  </si>
  <si>
    <t>vx,vy,vz -0.010278712148820868 -0.000277333514340038 -0.000609446487533852</t>
  </si>
  <si>
    <t>103 Hera x,y,z -1.624169502869726278 -2.061934384710811141 -0.618220991356126959</t>
  </si>
  <si>
    <t>vx,vy,vz 0.008815595236548105 -0.005135987476149960 -0.002424171731408047</t>
  </si>
  <si>
    <t>vx,vy,vz -0.004595135750289872 0.008958088103164813 0.004449410220144689</t>
  </si>
  <si>
    <t>106 Dione x,y,z 1.186951890089662287 -2.641679471918139566 -1.357909134882829605</t>
  </si>
  <si>
    <t>107 Camilla x,y,z -2.814482356149371256 -2.125615900337749942 -0.466315209535505482</t>
  </si>
  <si>
    <t>vx,vy,vz 0.005016321991106533 -0.007283280755178675 -0.001833852210438387</t>
  </si>
  <si>
    <t>109 Felicitas x,y,z -2.272223718831077210 -2.256013715954339638 -1.348118693877923713</t>
  </si>
  <si>
    <t>vx,vy,vz 0.005498298783944774 -0.004679670760771524 -0.002914631877323399</t>
  </si>
  <si>
    <t>110 Lydia x,y,z -2.913671600037018194 0.137720105704674162 0.356482845934635972</t>
  </si>
  <si>
    <t>vx,vy,vz -0.000701525427796519 -0.008631983066179964 -0.004265106303010358</t>
  </si>
  <si>
    <t>vx,vy,vz -0.002085691485880794 0.011003103680878389 0.005201699139327664</t>
  </si>
  <si>
    <t>113 Amalthea x,y,z -0.845649935641415329 2.041704300606039801 0.834445540016974907</t>
  </si>
  <si>
    <t>vx,vy,vz -0.010061995082559373 -0.004862835207405551 -0.001044300650685426</t>
  </si>
  <si>
    <t>vx,vy,vz -0.010372485650250500 0.002522166795368615 0.001098397718920128</t>
  </si>
  <si>
    <t>115 Thyra x,y,z -2.132402872023013263 -1.407030770831705802 -1.230888073340032474</t>
  </si>
  <si>
    <t>vx,vy,vz 0.005718496513543697 -0.006581478727881280 -0.002888515609029340</t>
  </si>
  <si>
    <t>117 Lomia x,y,z 2.270382224122074355 -1.589433030843294015 -1.113929084766832167</t>
  </si>
  <si>
    <t>118 Peitho x,y,z 2.285956748706956976 -0.605001706866287292 -0.594092775417243146</t>
  </si>
  <si>
    <t>vx,vy,vz -0.008469966093690717 0.003282200584511912 0.001536525822077163</t>
  </si>
  <si>
    <t>121 Hermione x,y,z 1.334266785923234888 -2.574571237468854079 -1.410921022512830580</t>
  </si>
  <si>
    <t>124 Alkeste x,y,z -2.030985757945451553 -1.291015452637479966 -0.500252551887808372</t>
  </si>
  <si>
    <t>vx,vy,vz 0.006742453819955392 -0.008540992687351152 -0.003142188428784029</t>
  </si>
  <si>
    <t>vx,vy,vz -0.010847729029494223 0.000155121847092949 0.001051653942880798</t>
  </si>
  <si>
    <t>128 Nemesis x,y,z -1.950614158630362915 1.800692994261967828 1.063538206084451820</t>
  </si>
  <si>
    <t>vx,vy,vz -0.007974900712854933 -0.005725400853334638 -0.001714798269305732</t>
  </si>
  <si>
    <t>130 Elektra x,y,z 0.808865897608793016 -2.931039369795729321 -0.391590456276819932</t>
  </si>
  <si>
    <t>vx,vy,vz 0.008508223312724572 0.004812568858903731 -0.001548417459331940</t>
  </si>
  <si>
    <t>132 Aethra x,y,z -0.480193840132689453 1.653722981508809253 0.319743825909667823</t>
  </si>
  <si>
    <t>vx,vy,vz -0.011837731432955296 -0.005329218981514342 -0.007488534336320045</t>
  </si>
  <si>
    <t>134 Sophrosyne x,y,z -2.011298631478445564 1.214628009571321776 0.731179432571293253</t>
  </si>
  <si>
    <t>vx,vy,vz -0.007359702096515807 -0.006723867635909852 -0.005074877395244866</t>
  </si>
  <si>
    <t>137 Meliboea x,y,z 2.185732502051722648 -1.145086389525992177 -0.022766323557119300</t>
  </si>
  <si>
    <t>vx,vy,vz -0.000542241084460003 0.010767145886680794 0.004484878043585674</t>
  </si>
  <si>
    <t>vx,vy,vz -0.003483509074753528 0.010893891066401524 0.006389004515172658</t>
  </si>
  <si>
    <t>vx,vy,vz -0.000265760440917905 0.008189549513733274 0.005447974152432384</t>
  </si>
  <si>
    <t>144 Vibilia x,y,z -3.202644502264647475 -0.708133625995427840 -0.034778692392227049</t>
  </si>
  <si>
    <t>vx,vy,vz 0.001746328337486271 -0.007334586431819497 -0.003503786791915789</t>
  </si>
  <si>
    <t>146 Lucina x,y,z -0.811168586625490406 -2.275206201114596816 -0.838736686431402201</t>
  </si>
  <si>
    <t>vx,vy,vz 0.010109426082854705 -0.002536990665401319 -0.003737855276866437</t>
  </si>
  <si>
    <t>147 Protogeneia x,y,z -0.135653717885019648 -2.925539832035890520 -1.233404347151997538</t>
  </si>
  <si>
    <t>vx,vy,vz 0.009577394154474565 -0.000281048647997959 0.000208962558114589</t>
  </si>
  <si>
    <t>148 Gallia x,y,z -2.002954304100418081 1.803600909370170813 0.562676288618840337</t>
  </si>
  <si>
    <t>vx,vy,vz -0.007969397030290469 -0.006450526750365626 0.001741973397159357</t>
  </si>
  <si>
    <t>150 Nuwa x,y,z -0.513703300992534251 2.766574982586356590 1.080652555085234834</t>
  </si>
  <si>
    <t>vx,vy,vz -0.009840605686461229 -0.000320540289433122 -0.000310864131154414</t>
  </si>
  <si>
    <t>154 Bertha x,y,z -2.074683900631499434 -1.800589925977038375 -0.921944736183594959</t>
  </si>
  <si>
    <t>vx,vy,vz 0.006609578012061634 -0.005176399972958075 -0.006376303490757747</t>
  </si>
  <si>
    <t>156 Xanthippe x,y,z 2.923916135163274088 -0.729762768653841376 0.218492453225095001</t>
  </si>
  <si>
    <t>159 Aemilia x,y,z -0.410767564198755042 2.618954330535652186 0.940439073970279371</t>
  </si>
  <si>
    <t>vx,vy,vz -0.010553589480557164 -0.001942707083642232 0.000168561775632459</t>
  </si>
  <si>
    <t>vx,vy,vz -0.007533973461247138 0.007222883364505983 0.003809404100424659</t>
  </si>
  <si>
    <t>vx,vy,vz -0.010860656605817488 -0.000837744879289118 0.000338095109459147</t>
  </si>
  <si>
    <t>vx,vy,vz -0.006815687100308090 0.009482254283590926 0.003447148757209308</t>
  </si>
  <si>
    <t>164 Eva x,y,z -3.040157320355995285 -1.519642316497472834 0.691762796895534549</t>
  </si>
  <si>
    <t>vx,vy,vz 0.002976277102337891 -0.005406627734211578 -0.004499142864886430</t>
  </si>
  <si>
    <t>165 Loreley x,y,z -1.922737034954617341 -1.819614502509028009 -1.400331048398380185</t>
  </si>
  <si>
    <t>vx,vy,vz 0.007959370240945991 -0.006004630422629679 -0.001928143622055610</t>
  </si>
  <si>
    <t>168 Sibylla x,y,z 3.116554420775199397 -0.994993474666817534 -0.224327412952326943</t>
  </si>
  <si>
    <t>171 Ophelia x,y,z 3.452516715258505897 -0.216190515721613213 -0.255374648951711414</t>
  </si>
  <si>
    <t>172 Baucis x,y,z -2.385328686094084105 -0.620107743369059716 -0.620470933066101904</t>
  </si>
  <si>
    <t>vx,vy,vz 0.004378392174801965 -0.008170672938126655 -0.004757814902613166</t>
  </si>
  <si>
    <t>vx,vy,vz -0.011142161189368808 0.002538588490091165 0.001950356324201864</t>
  </si>
  <si>
    <t>175 Andromache x,y,z -0.474252178163027949 -2.648333222299060541 -1.305222351194791353</t>
  </si>
  <si>
    <t>176 Iduna x,y,z -1.387628365703582611 2.833854776034395506 -0.091557754074181458</t>
  </si>
  <si>
    <t>vx,vy,vz -0.009225262571539295 -0.002671178335674209 -0.001428340199372592</t>
  </si>
  <si>
    <t>177 Irma x,y,z 2.007796292614895339 -1.022926044579357097 -0.462360572116189250</t>
  </si>
  <si>
    <t>181 Eucharis x,y,z 2.120681612712470798 -2.907144330458012238 -0.813722768281753606</t>
  </si>
  <si>
    <t>vx,vy,vz 0.005865675784688143 0.005572377170526862 -0.000342831237219019</t>
  </si>
  <si>
    <t>185 Eunike x,y,z -2.747368952622216920 -1.338746669764243169 0.422267924686840546</t>
  </si>
  <si>
    <t>vx,vy,vz 0.003978039639761641 -0.008185576126933353 -0.001011821450492685</t>
  </si>
  <si>
    <t>191 Kolga x,y,z -2.879887570364938920 0.953404430384273138 0.413481905229524382</t>
  </si>
  <si>
    <t>vx,vy,vz -0.003754265666355869 -0.008618960919399883 -0.001665556221000780</t>
  </si>
  <si>
    <t>vx,vy,vz -0.001056479499979637 0.008538247223234249 0.005019069716262851</t>
  </si>
  <si>
    <t>196 Philomela x,y,z 2.870866810351882403 -0.754636097994081934 -0.748530242754146369</t>
  </si>
  <si>
    <t>vx,vy,vz -0.010661276142588431 0.005661564198512067 0.000542576864013208</t>
  </si>
  <si>
    <t>200 Dynamene x,y,z -0.109999438475556419 -2.621860198978502865 -1.470414945946262097</t>
  </si>
  <si>
    <t>201 Penelope x,y,z -2.800980089172922849 1.352246370925753505 0.554783862366244662</t>
  </si>
  <si>
    <t>vx,vy,vz -0.004186345686485028 -0.007367963765518988 -0.002243604557722191</t>
  </si>
  <si>
    <t>203 Pompeja x,y,z 1.500547182112841327 -2.086139267712977308 -1.025020464889739635</t>
  </si>
  <si>
    <t>205 Martha x,y,z -2.770579982860186696 0.663732478579504792 -0.116643403811919136</t>
  </si>
  <si>
    <t>vx,vy,vz -0.002353576283912810 -0.009404587572302536 -0.002658971716332037</t>
  </si>
  <si>
    <t>206 Hersilia x,y,z 1.238747961716257118 -2.376780403456169921 -0.929349158559885868</t>
  </si>
  <si>
    <t>vx,vy,vz -0.006436569904961379 0.005714772045042667 0.003406952267267044</t>
  </si>
  <si>
    <t>vx,vy,vz -0.004831339830972945 0.009318806983407490 0.005200751457433266</t>
  </si>
  <si>
    <t>vx,vy,vz -0.003510234716571616 0.009467947330119904 0.003781089466930833</t>
  </si>
  <si>
    <t>212 Medea x,y,z -1.966750173220412679 -2.504391441888097258 -1.362061306592617482</t>
  </si>
  <si>
    <t>vx,vy,vz 0.007097449121202490 -0.004667784575521242 -0.001897190061895615</t>
  </si>
  <si>
    <t>vx,vy,vz -0.003663586080577670 0.008842945171148394 0.003566597801239553</t>
  </si>
  <si>
    <t>vx,vy,vz -0.007376964281696770 0.006641442036154265 0.002628969249503958</t>
  </si>
  <si>
    <t>223 Rosa x,y,z -2.914424443137129561 -0.575564316487753080 -0.183166473580308381</t>
  </si>
  <si>
    <t>vx,vy,vz 0.000831640269428134 -0.009184748787445272 -0.004253682939508904</t>
  </si>
  <si>
    <t>224 Oceana x,y,z 1.306840552514852316 -1.909320111535164788 -1.052599637885983652</t>
  </si>
  <si>
    <t>225 Henrietta x,y,z -2.528098762364009211 -1.638702365555180007 -0.383411150052558269</t>
  </si>
  <si>
    <t>vx,vy,vz 0.007735421152555965 -0.006833347198704122 0.000439444841229691</t>
  </si>
  <si>
    <t>227 Philosophia x,y,z -1.687868923923265596 2.423841903625734151 1.306304444440689938</t>
  </si>
  <si>
    <t>vx,vy,vz -0.006774671779471052 -0.005284654892018608 -0.003871706711383315</t>
  </si>
  <si>
    <t>233 Asterope x,y,z -2.905158595265389554 0.237101371710457365 -0.201153100576835192</t>
  </si>
  <si>
    <t>vx,vy,vz -0.000352351008013982 -0.009087108811730400 -0.002949940598791083</t>
  </si>
  <si>
    <t>236 Honoria x,y,z -0.748198375227333456 -2.637125772058928508 -0.758761586278685618</t>
  </si>
  <si>
    <t>vx,vy,vz 0.010085435669044992 -0.000778370444183047 -0.000057970932084369</t>
  </si>
  <si>
    <t>vx,vy,vz -0.004638599803102487 0.009855687835584624 0.001848375937922427</t>
  </si>
  <si>
    <t>240 Vanadis x,y,z -2.921723067002446772 -0.802623949197874942 -0.228455192343604230</t>
  </si>
  <si>
    <t>vx,vy,vz 0.001119414849423201 -0.008380246775381286 -0.003517310270921982</t>
  </si>
  <si>
    <t>241 Germania x,y,z 2.157026156705858178 -1.650363596987127091 -0.494242367750019174</t>
  </si>
  <si>
    <t>247 Eukrate x,y,z 2.169125903092219421 -0.866225171773255864 -0.996634072113313341</t>
  </si>
  <si>
    <t>250 Bettina x,y,z 3.111197416227221346 -0.213218630746829368 -0.517813104094458687</t>
  </si>
  <si>
    <t>259 Aletheia x,y,z -1.627318570822305688 -2.150337559305796731 -0.609408552011190818</t>
  </si>
  <si>
    <t>vx,vy,vz 0.008749058066660119 -0.005149978486112262 -0.004087199673172721</t>
  </si>
  <si>
    <t>vx,vy,vz -0.010856512774706088 0.002950023549757955 -0.001382815037831516</t>
  </si>
  <si>
    <t>268 Adorea x,y,z 0.639749669712347591 -2.794617398822625276 -1.162862315045730011</t>
  </si>
  <si>
    <t>vx,vy,vz 0.009746292661459431 0.000795802448212805 -0.000055548373269038</t>
  </si>
  <si>
    <t>vx,vy,vz -0.005534317791085139 0.006792087695683437 0.002829793913036671</t>
  </si>
  <si>
    <t>276 Adelheid x,y,z -1.240280742637663192 2.649029697867973265 -0.023688532806399230</t>
  </si>
  <si>
    <t>vx,vy,vz -0.009129755737320335 -0.004387217468802240 -0.002182311342655559</t>
  </si>
  <si>
    <t>283 Emma x,y,z -3.467100975427897414 0.326845469549111034 -0.273921918861556368</t>
  </si>
  <si>
    <t>vx,vy,vz -0.000408626057531563 -0.007480204767684386 -0.004047747264448866</t>
  </si>
  <si>
    <t>287 Nephthys x,y,z 2.272270153229304146 0.682382283976578408 -0.060915050989619822</t>
  </si>
  <si>
    <t>vx,vy,vz -0.002758331417138625 0.010301650913710764 0.003144420571901631</t>
  </si>
  <si>
    <t>303 Josephina x,y,z -2.714456487118279693 -1.569383554448778861 -1.007607012785439293</t>
  </si>
  <si>
    <t>vx,vy,vz 0.004977413077900846 -0.006790226956868332 -0.003754626824227870</t>
  </si>
  <si>
    <t>304 Olga x,y,z -2.768985967086891264 0.841743117969856125 0.394982651347284053</t>
  </si>
  <si>
    <t>vx,vy,vz -0.002248382084316066 -0.008561565126572737 -0.001074438237890270</t>
  </si>
  <si>
    <t>308 Polyxo x,y,z -1.042886921098909125 -2.332650336151194548 -0.811036990846228489</t>
  </si>
  <si>
    <t>vx,vy,vz 0.009903231347078257 -0.003677357201775901 -0.001239523162032258</t>
  </si>
  <si>
    <t>vx,vy,vz -0.012098689536781022 0.002656162671110900 0.000678852180394095</t>
  </si>
  <si>
    <t>322 Phaeo x,y,z -0.002682348362129571 -2.507699408031491384 -0.970531169598375820</t>
  </si>
  <si>
    <t>326 Tamara x,y,z -2.071626956515489226 0.579660636027930942 1.193463031425092469</t>
  </si>
  <si>
    <t>vx,vy,vz -0.003544442645081844 -0.007757868782935538 -0.006335496904282256</t>
  </si>
  <si>
    <t>328 Gudrun x,y,z -2.573274034716255709 -1.465047934437442967 -1.316844023039191125</t>
  </si>
  <si>
    <t>vx,vy,vz 0.004832558218741573 -0.006280166157985758 -0.004956463301670980</t>
  </si>
  <si>
    <t>329 Svea x,y,z -1.442616581613682669 2.004856633119884712 0.272499885424718813</t>
  </si>
  <si>
    <t>vx,vy,vz -0.008719664332914103 -0.006477652467348243 -0.000805394135272350</t>
  </si>
  <si>
    <t>334 Chicago x,y,z 3.443962847809292072 -1.324275053387580003 -0.714472534127118086</t>
  </si>
  <si>
    <t>335 Roberta x,y,z -1.377939389741577925 -1.619477614777314223 -0.493517119258204406</t>
  </si>
  <si>
    <t>vx,vy,vz 0.010492320292650055 -0.005901393082463712 -0.002553933297352890</t>
  </si>
  <si>
    <t>336 Lacadiera x,y,z -0.658098578079305607 -1.795601132283736634 -0.719216342800300446</t>
  </si>
  <si>
    <t>vx,vy,vz 0.011950088864493176 -0.003907291040290498 -0.000403494815576562</t>
  </si>
  <si>
    <t>338 Budrosa x,y,z -2.903591948167865588 0.470290381099696342 -0.099200302996376888</t>
  </si>
  <si>
    <t>vx,vy,vz -0.001425800173495607 -0.008860750970051479 -0.004359767689390367</t>
  </si>
  <si>
    <t>345 Tercidina x,y,z -0.007889583388479199 -2.379738144165251423 -0.650011796314688195</t>
  </si>
  <si>
    <t>vx,vy,vz 0.010566766359888404 -0.000201418715010861 0.000963910315785457</t>
  </si>
  <si>
    <t>346 Hermentaria x,y,z -2.982837107945091493 -0.700289625004069438 0.200506563052633757</t>
  </si>
  <si>
    <t>vx,vy,vz 0.001487506028262646 -0.008384396621244858 -0.003812447082362887</t>
  </si>
  <si>
    <t>347 Pariana x,y,z -0.865269383843656370 1.912864525007107019 1.057420519699953543</t>
  </si>
  <si>
    <t>vx,vy,vz -0.010024705149477772 -0.006143851860785796 -0.000494836214563871</t>
  </si>
  <si>
    <t>349 Dembowska x,y,z -3.156748018124499122 -0.130959673144165373 0.211799005012422992</t>
  </si>
  <si>
    <t>vx,vy,vz -0.000235136952592180 -0.008001539901820919 -0.004667985924570656</t>
  </si>
  <si>
    <t>350 Ornamenta x,y,z 1.897492886578636018 1.853115584753373568 -0.168626022505561857</t>
  </si>
  <si>
    <t>vx,vy,vz -0.006802174405994125 0.006550715887629770 0.006201849595058421</t>
  </si>
  <si>
    <t>356 Liguria x,y,z 2.403925905531135054 -1.080394157528443255 -0.637740553547901712</t>
  </si>
  <si>
    <t>357 Ninina x,y,z 2.550147267653644079 1.285776955010184519 -0.179678885435631430</t>
  </si>
  <si>
    <t>vx,vy,vz -0.004469547804037060 0.009229935506104934 0.002753264074857219</t>
  </si>
  <si>
    <t>358 Apollonia x,y,z 2.637397004060416439 -0.033680969059450810 -0.033009209749240563</t>
  </si>
  <si>
    <t>vx,vy,vz -0.001238942541646334 0.010294117142742979 0.003742764415514056</t>
  </si>
  <si>
    <t>360 Carlova x,y,z 2.365965905770136768 0.946364028961979908 -0.104711173321544837</t>
  </si>
  <si>
    <t>vx,vy,vz -0.005043923473529931 0.009797484839798252 0.003463941512246718</t>
  </si>
  <si>
    <t>362 Havnia x,y,z 2.006016399583006038 -1.335233497908418832 -0.941832432474522863</t>
  </si>
  <si>
    <t>vx,vy,vz -0.010190467851460631 0.001811104511745787 0.001955672995458056</t>
  </si>
  <si>
    <t>365 Corduba x,y,z -0.946605401455762441 -2.952167141736141698 -0.579774951531645599</t>
  </si>
  <si>
    <t>vx,vy,vz 0.008854160018258806 -0.001893748322970214 -0.000150172926506452</t>
  </si>
  <si>
    <t>vx,vy,vz -0.009184575428991438 0.001029954077974214 0.000256959389362181</t>
  </si>
  <si>
    <t>369 Aeria x,y,z -2.461889264933398547 1.041415912802037491 1.026022247881923644</t>
  </si>
  <si>
    <t>vx,vy,vz -0.004941491515371925 -0.008124405678199062 -0.002138953770784814</t>
  </si>
  <si>
    <t>373 Melusina x,y,z -0.690418739044735830 -2.379811252254516063 -1.898265743321774224</t>
  </si>
  <si>
    <t>vx,vy,vz 0.009694322965289898 -0.000476657325627097 -0.000644192905393674</t>
  </si>
  <si>
    <t>375 Ursula x,y,z -1.436446171450740827 -2.028484833217823802 -1.788540836866821859</t>
  </si>
  <si>
    <t>vx,vy,vz 0.009100906971536040 -0.003641283355002899 -0.001642880584566145</t>
  </si>
  <si>
    <t>vx,vy,vz -0.011005666135096655 0.001823320353539882 -0.000108001402849965</t>
  </si>
  <si>
    <t>381 Myrrha x,y,z -2.995154522909969863 -0.463362473245098105 0.425103778189245829</t>
  </si>
  <si>
    <t>vx,vy,vz 0.002132868519734355 -0.009335695766624439 -0.003072148504579520</t>
  </si>
  <si>
    <t>vx,vy,vz -0.007197099139091408 0.005191410685294344 0.003343985294701643</t>
  </si>
  <si>
    <t>386 Siegena x,y,z -1.541442636926875664 -2.888691935130070387 -0.066078605278559938</t>
  </si>
  <si>
    <t>vx,vy,vz 0.008201852800212111 -0.003247965605600923 -0.000826380013421358</t>
  </si>
  <si>
    <t>vx,vy,vz -0.006165312103874345 0.006354675190666645 0.002907264021179044</t>
  </si>
  <si>
    <t>388 Charybdis x,y,z 2.320935330770025118 -1.396656836528137102 -0.777937804577914949</t>
  </si>
  <si>
    <t>389 Industria x,y,z -0.690870585159074957 2.285976832122341484 0.972909194639388297</t>
  </si>
  <si>
    <t>vx,vy,vz -0.010061709744287462 -0.002641850906012974 -0.002795471716741464</t>
  </si>
  <si>
    <t>vx,vy,vz -0.007669952102573410 0.003507362513697180 -0.000448442801262118</t>
  </si>
  <si>
    <t>404 Arsinoe x,y,z -1.528713317148434614 1.538431701390180706 1.056814160805905178</t>
  </si>
  <si>
    <t>vx,vy,vz -0.006833201218737411 -0.008984287880902874 -0.001895810188518365</t>
  </si>
  <si>
    <t>407 Arachne x,y,z -2.404168202561030032 1.294823426614003070 0.330302008894303445</t>
  </si>
  <si>
    <t>vx,vy,vz -0.005206693346373313 -0.007456531256292877 -0.004441540417027833</t>
  </si>
  <si>
    <t>410 Chloris x,y,z -1.920013803213842740 -1.236776042431182887 -0.102806516019325112</t>
  </si>
  <si>
    <t>vx,vy,vz 0.007955416951132228 -0.007973149544052796 -0.004854681062882307</t>
  </si>
  <si>
    <t>412 Elisabetha x,y,z -0.660465882532509707 2.488779742331803213 1.036836462101317080</t>
  </si>
  <si>
    <t>vx,vy,vz -0.009611438891560443 -0.003517675356754544 0.001146633004327251</t>
  </si>
  <si>
    <t>415 Palatia x,y,z 2.248246074358777769 -0.101981217325653323 -0.299618390748721652</t>
  </si>
  <si>
    <t>vx,vy,vz -0.002060353514605755 0.011553860188848762 0.004093646216743197</t>
  </si>
  <si>
    <t>416 Vaticana x,y,z -0.968717353915249380 2.586243865176183654 1.726458358232957346</t>
  </si>
  <si>
    <t>vx,vy,vz -0.007646026045771258 -0.004063877953498320 -0.000635412624451350</t>
  </si>
  <si>
    <t>420 Bertholda x,y,z -3.434992155705478112 0.152957066714952405 -0.330353631186631247</t>
  </si>
  <si>
    <t>vx,vy,vz -0.000402294197824229 -0.008601469926580190 -0.003283044092787496</t>
  </si>
  <si>
    <t>423 Diotima x,y,z -1.836130012842030368 -2.232281627979681993 -0.765829327150786887</t>
  </si>
  <si>
    <t>vx,vy,vz 0.007840938442101581 -0.004797111494305463 -0.004122385161061739</t>
  </si>
  <si>
    <t>424 Gratia x,y,z 2.554859642210790316 -0.721209544624070054 -0.683662530131363688</t>
  </si>
  <si>
    <t>426 Hippo x,y,z -2.022547942292763690 -1.005817143532471203 -1.399553685672040970</t>
  </si>
  <si>
    <t>vx,vy,vz 0.005977729090057320 -0.008172230606490322 -0.004212443868015491</t>
  </si>
  <si>
    <t>vx,vy,vz -0.005642781181932892 0.008360067976273988 0.003651458241242074</t>
  </si>
  <si>
    <t>432 Pythia x,y,z 1.351686874096238222 -1.350586724406483530 -0.907107472146849059</t>
  </si>
  <si>
    <t>vx,vy,vz -0.011649113662952394 0.009302582981661403 0.003194192782337934</t>
  </si>
  <si>
    <t>442 Eichsfeldia x,y,z 2.438069471682043687 0.500402393682477853 -0.018372380659463668</t>
  </si>
  <si>
    <t>vx,vy,vz -0.001598988743082291 0.009827743844217883 0.003532527264151718</t>
  </si>
  <si>
    <t>444 Gyptis x,y,z -0.122162596591544409 -2.551357499130834761 -0.622759399088688381</t>
  </si>
  <si>
    <t>445 Edna x,y,z -2.638867450404819515 2.337072213589934222 0.386737481707201902</t>
  </si>
  <si>
    <t>vx,vy,vz -0.005987522043549823 -0.003764390073667395 -0.004911559441873959</t>
  </si>
  <si>
    <t>vx,vy,vz -0.010126512689018213 0.004544417521285093 0.002585888565144427</t>
  </si>
  <si>
    <t>454 Mathesis x,y,z 1.286986769213538828 -1.948980832970361732 -1.156799971769590929</t>
  </si>
  <si>
    <t>455 Bruchsalia x,y,z -2.056825944515058957 -2.004397979321892453 -0.509262841989271742</t>
  </si>
  <si>
    <t>vx,vy,vz 0.008122040874298211 -0.003536097158237312 -0.003611496524712439</t>
  </si>
  <si>
    <t>464 Megaira x,y,z 0.667444028746538631 -2.252197234941088144 -0.993641094169664063</t>
  </si>
  <si>
    <t>vx,vy,vz -0.000224571561215830 0.007624192788766146 0.003685169590851310</t>
  </si>
  <si>
    <t>466 Tisiphone x,y,z -2.667676861175595882 1.739553822505467640 0.048087007997351904</t>
  </si>
  <si>
    <t>vx,vy,vz -0.004238745317538407 -0.006912875729415020 -0.005683670800648313</t>
  </si>
  <si>
    <t>469 Argentina x,y,z -2.277066624323161648 -0.948290331570841527 -0.878659731572872693</t>
  </si>
  <si>
    <t>vx,vy,vz 0.004890309880280551 -0.008845224571058706 -0.005480291439275048</t>
  </si>
  <si>
    <t>471 Papagena x,y,z -2.365805692852444686 -2.593457491934213266 -0.508479129862948076</t>
  </si>
  <si>
    <t>vx,vy,vz 0.005830421752087237 -0.004151641950916174 -0.003631216999264367</t>
  </si>
  <si>
    <t>476 Hedwig x,y,z -1.681308000287230264 -1.540816635314435912 -1.120990466424186094</t>
  </si>
  <si>
    <t>vx,vy,vz 0.008429343749817427 -0.006873524681428616 -0.001716598086040729</t>
  </si>
  <si>
    <t>vx,vy,vz -0.010731270482033605 0.004061820639447179 0.004026303026251832</t>
  </si>
  <si>
    <t>485 Genua x,y,z -0.684382743244631553 2.097786304663209034 0.329093928144473968</t>
  </si>
  <si>
    <t>vx,vy,vz -0.011962823721801429 -0.003569573771336420 -0.001358782018689436</t>
  </si>
  <si>
    <t>489 Comacina x,y,z 2.506508082475853438 -2.066222307541637271 -0.511544638179387667</t>
  </si>
  <si>
    <t>490 Veritas x,y,z 0.036248932914226248 -3.171478757627256950 -0.801007823894895110</t>
  </si>
  <si>
    <t>491 Carina x,y,z -1.361895485427903063 -3.165505741951435414 -0.225387122172941129</t>
  </si>
  <si>
    <t>vx,vy,vz 0.008172836509484513 -0.003408744893633426 -0.000454450885764238</t>
  </si>
  <si>
    <t>498 Tokio x,y,z -3.141633394765953380 -0.147256452035157803 0.502336236774096112</t>
  </si>
  <si>
    <t>vx,vy,vz 0.000707169938473929 -0.007915881021043106 -0.003339475619994648</t>
  </si>
  <si>
    <t>vx,vy,vz -0.005320146486079764 0.008280168851000714 0.004381003781921793</t>
  </si>
  <si>
    <t>505 Cava x,y,z 2.051381744115417849 0.715819257149662769 -0.079692452727947352</t>
  </si>
  <si>
    <t>vx,vy,vz -0.005500358097765526 0.010138687983931836 0.005377869001808236</t>
  </si>
  <si>
    <t>506 Marion x,y,z 2.338637506038451885 -2.236463709683592427 -0.970896012702498035</t>
  </si>
  <si>
    <t>508 Princetonia x,y,z -1.834398047688895250 2.033726007866053731 1.680737578756668515</t>
  </si>
  <si>
    <t>vx,vy,vz -0.007530022629651348 -0.005443148627532285 -0.002038851357460140</t>
  </si>
  <si>
    <t>514 Armida x,y,z -1.795059498387787666 2.342984019721451094 0.883644880995315685</t>
  </si>
  <si>
    <t>vx,vy,vz -0.008098171175524310 -0.004726881362335257 -0.002646867999807014</t>
  </si>
  <si>
    <t>517 Edith x,y,z 0.558320524452791234 -3.192588255468263636 -1.370798827031080469</t>
  </si>
  <si>
    <t>521 Brixia x,y,z -2.549496878032234903 -2.363059656332096470 -0.504053344408389448</t>
  </si>
  <si>
    <t>vx,vy,vz 0.005060051620143621 -0.004986735600834600 -0.003179245956564224</t>
  </si>
  <si>
    <t>535 Montague x,y,z -2.316646842841627585 0.712595568810880153 0.617355942561913063</t>
  </si>
  <si>
    <t>vx,vy,vz -0.003949779425587768 -0.009578278138314685 -0.003755534201261866</t>
  </si>
  <si>
    <t>536 Merapi x,y,z -2.750766666063489296 -2.439053500410161668 -0.616255994545442776</t>
  </si>
  <si>
    <t>vx,vy,vz 0.005689626184352026 -0.004264313174264865 -0.004857657183703378</t>
  </si>
  <si>
    <t>545 Messalina x,y,z -3.088249528284030543 1.764074066249742057 0.869124506509039163</t>
  </si>
  <si>
    <t>vx,vy,vz -0.003538173057074548 -0.006065837986010540 -0.004381735842294599</t>
  </si>
  <si>
    <t>vx,vy,vz -0.007644163901651690 0.010654276917228497 0.000771636508649015</t>
  </si>
  <si>
    <t>566 Stereoskopia x,y,z 3.108217299055801242 -0.038924752084866489 -0.306684557850228134</t>
  </si>
  <si>
    <t>568 Cheruskia x,y,z 2.499292317070373137 -0.704732562382201388 0.596817158342859422</t>
  </si>
  <si>
    <t>569 Misa x,y,z -0.314868951447094259 -2.848132605531735528 -1.283448671165868582</t>
  </si>
  <si>
    <t>vx,vy,vz 0.008734805915040946 -0.000862116582237407 -0.000205188117724297</t>
  </si>
  <si>
    <t>584 Semiramis x,y,z -2.503710281861984743 -0.998160106756301402 -0.996565071101295330</t>
  </si>
  <si>
    <t>vx,vy,vz 0.004900032034025778 -0.007159666424074737 -0.002463187315737590</t>
  </si>
  <si>
    <t>vx,vy,vz -0.007907529478716448 0.006999464858132820 0.001976597919510323</t>
  </si>
  <si>
    <t>591 Irmgard x,y,z 3.001474010271674153 -0.872392399734546298 -0.271674947450289361</t>
  </si>
  <si>
    <t>593 Titania x,y,z -0.426142954823842124 -2.875072915506421189 -1.351850274140791841</t>
  </si>
  <si>
    <t>vx,vy,vz 0.008043320855626214 -0.000800619582345174 -0.003093655045037652</t>
  </si>
  <si>
    <t>595 Polyxena x,y,z -2.275279297558304492 -1.787230083745405596 -1.091452381026450702</t>
  </si>
  <si>
    <t>vx,vy,vz 0.006946976359411234 -0.004847860891067480 -0.005228807026657581</t>
  </si>
  <si>
    <t>vx,vy,vz -0.006190047319295022 0.004343781071425732 0.004070640552158299</t>
  </si>
  <si>
    <t>598 Octavia x,y,z -1.508523042247438273 1.946258357215855606 1.174114109004084749</t>
  </si>
  <si>
    <t>vx,vy,vz -0.009625203890116693 -0.004100840847587676 0.000525696328445862</t>
  </si>
  <si>
    <t>599 Luisa x,y,z -2.896166748961349846 1.273195801188978793 1.640818403618105270</t>
  </si>
  <si>
    <t>vx,vy,vz -0.004659866001601793 -0.005499407621023489 -0.002708296082629357</t>
  </si>
  <si>
    <t>vx,vy,vz -0.002987755039934792 0.010015170339145833 0.007115827480249712</t>
  </si>
  <si>
    <t>604 Tekmessa x,y,z -2.443492364975899278 -2.553672554973274167 -1.297289046740899066</t>
  </si>
  <si>
    <t>vx,vy,vz 0.006146762368787255 -0.004416770321035214 -0.002442816546685167</t>
  </si>
  <si>
    <t>618 Elfriede x,y,z 2.516097127945998935 1.510176140872574457 -0.283377085143805829</t>
  </si>
  <si>
    <t>vx,vy,vz -0.004157210144504098 0.008684469448787927 0.003885209090645422</t>
  </si>
  <si>
    <t>623 Chimaera x,y,z -2.409466239800548415 -0.465525463994251487 -0.851563289724215688</t>
  </si>
  <si>
    <t>vx,vy,vz 0.002342861813000729 -0.008762166195659019 -0.005029967766286956</t>
  </si>
  <si>
    <t>626 Notburga x,y,z -3.035450076806275543 0.421864008988716566 -0.127583860826996742</t>
  </si>
  <si>
    <t>vx,vy,vz -0.001866697145881276 -0.005612944658928348 -0.006561241265170950</t>
  </si>
  <si>
    <t>635 Vundtia x,y,z 2.006725589468375315 -2.376415931764492395 -0.496002046851244771</t>
  </si>
  <si>
    <t>667 Denise x,y,z -2.421777915332062658 -2.295475988992165650 0.452580813773379109</t>
  </si>
  <si>
    <t>vx,vy,vz 0.004815408543036114 -0.007668419938770380 -0.000993922465387279</t>
  </si>
  <si>
    <t>674 Rachele x,y,z -0.235827957791626630 2.008846377619600609 1.239571728159498454</t>
  </si>
  <si>
    <t>vx,vy,vz -0.011860879067687655 -0.002375626722544034 0.001425555621865033</t>
  </si>
  <si>
    <t>vx,vy,vz -0.012117274959326541 0.001965172863672976 -0.001430686736150516</t>
  </si>
  <si>
    <t>680 Genoveva x,y,z -2.483498644334699357 1.961237812146513715 2.122017516184655506</t>
  </si>
  <si>
    <t>vx,vy,vz -0.004535242841718457 -0.005563771866247991 -0.003051609814162152</t>
  </si>
  <si>
    <t>683 Lanzia x,y,z -0.038757248577513628 -2.929038122705282188 -1.100369444712229416</t>
  </si>
  <si>
    <t>vx,vy,vz 0.009189739037992875 -0.001698156106930829 0.002602487296413445</t>
  </si>
  <si>
    <t>690 Wratislavia x,y,z -1.572098580880649132 -2.754041913568673561 -1.335506562200244884</t>
  </si>
  <si>
    <t>vx,vy,vz 0.008204336231111772 -0.003237602143731363 0.000474631125854728</t>
  </si>
  <si>
    <t>691 Lehigh x,y,z -2.600679234384931426 -2.131333554500724148 -0.280098141039464121</t>
  </si>
  <si>
    <t>vx,vy,vz 0.005334054469881479 -0.005798095800458341 -0.003891386736724764</t>
  </si>
  <si>
    <t>694 Ekard x,y,z -2.073828833200439092 -1.723446996059183167 -0.871272150977313808</t>
  </si>
  <si>
    <t>vx,vy,vz 0.008389896606921710 -0.005221711697173815 0.000631908650981562</t>
  </si>
  <si>
    <t>696 Leonora x,y,z -2.528679514939249806 -2.344092579990681102 -1.934926268906861813</t>
  </si>
  <si>
    <t>vx,vy,vz 0.005658575767356208 -0.004750757197783061 -0.001445326359372374</t>
  </si>
  <si>
    <t>vx,vy,vz -0.008610612355498393 0.003701586218457099 -0.001273396941220973</t>
  </si>
  <si>
    <t>705 Erminia x,y,z 1.527810127063314871 -1.738330529507490452 -2.020057855746948849</t>
  </si>
  <si>
    <t>vx,vy,vz -0.006619431762339829 0.007378506450047627 0.004203577713780057</t>
  </si>
  <si>
    <t>712 Boliviana x,y,z -2.181214001606280206 1.349361062281813073 -0.026299365363868094</t>
  </si>
  <si>
    <t>vx,vy,vz -0.006970304527136179 -0.007493618475270048 -0.003330760378138190</t>
  </si>
  <si>
    <t>713 Luscinia x,y,z 0.602542358281345058 -2.935328109946095054 -0.752927362734930772</t>
  </si>
  <si>
    <t>735 Marghanna x,y,z -2.970874542187170952 -1.503348928425136677 -0.336696621923833705</t>
  </si>
  <si>
    <t>vx,vy,vz 0.005083914736085787 -0.004623872868731655 -0.004610217116933856</t>
  </si>
  <si>
    <t>739 Mandeville x,y,z 2.506148925696726870 -1.504824362532233950 -0.834400633180084061</t>
  </si>
  <si>
    <t>vx,vy,vz 0.005428727641429763 0.007553927772582291 -0.000302902354564315</t>
  </si>
  <si>
    <t>740 Cantabia x,y,z 3.314248241247279569 -0.064714374102698397 -0.617044240710776459</t>
  </si>
  <si>
    <t>751 Faina x,y,z -2.301643137177721954 0.965649183773619191 1.182110401173152026</t>
  </si>
  <si>
    <t>vx,vy,vz -0.005854981025964248 -0.007733688166168566 -0.002054122576185711</t>
  </si>
  <si>
    <t>vx,vy,vz -0.006453759688972923 0.008038950160103676 0.004297655236858543</t>
  </si>
  <si>
    <t>760 Massinga x,y,z 3.670126642304055498 -1.151050350627846441 -0.367902633175755500</t>
  </si>
  <si>
    <t>762 Pulcova x,y,z 3.175342326316428654 -1.199205892203630830 -0.047622057373297624</t>
  </si>
  <si>
    <t>769 Tatjana x,y,z 0.509160148400431334 -2.303342379809931284 -1.333719406992519119</t>
  </si>
  <si>
    <t>772 Tanete x,y,z 2.906025830739782823 0.647310471297706802 -1.267907728397291933</t>
  </si>
  <si>
    <t>773 Irmintraud x,y,z -1.324784143882017373 -1.754236649382118429 -1.608060869413702854</t>
  </si>
  <si>
    <t>vx,vy,vz 0.009439627055445330 -0.004735182301384725 -0.001496436978411633</t>
  </si>
  <si>
    <t>776 Berbericia x,y,z -2.430375861485484013 1.244119991480070464 1.499556777478691094</t>
  </si>
  <si>
    <t>vx,vy,vz -0.006193479474740193 -0.007012659876802435 -0.001255056722427736</t>
  </si>
  <si>
    <t>vx,vy,vz -0.005606680738267385 0.008333234968279164 0.004809669391709696</t>
  </si>
  <si>
    <t>780 Armenia x,y,z -2.947260333629879270 1.443734931655717313 0.745070083337502465</t>
  </si>
  <si>
    <t>vx,vy,vz -0.004292145745643914 -0.007903853241575533 -0.000226820581777773</t>
  </si>
  <si>
    <t>784 Pickeringia x,y,z -1.216179274985955239 -1.725991913871303796 -1.130983048638923849</t>
  </si>
  <si>
    <t>vx,vy,vz 0.010795481346361395 -0.004416936010313539 -0.003972330176354399</t>
  </si>
  <si>
    <t>786 Bredichina x,y,z -0.640973967234059860 3.011946086754773155 1.482664510763615384</t>
  </si>
  <si>
    <t>vx,vy,vz -0.008114458019644099 -0.003635735760200800 0.000726237470920756</t>
  </si>
  <si>
    <t>788 Hohensteina x,y,z -2.065161763450813925 -1.731735607044430303 -0.269841031252473607</t>
  </si>
  <si>
    <t>vx,vy,vz 0.007166218568798618 -0.008400928402379429 -0.001362268879167860</t>
  </si>
  <si>
    <t>790 Pretoria x,y,z -3.312660708096480278 0.159833898455113310 -1.180393653213523963</t>
  </si>
  <si>
    <t>vx,vy,vz 0.001800283505532356 -0.008606461983801833 -0.001971983915071157</t>
  </si>
  <si>
    <t>791 Ani x,y,z -0.693006042192073846 -2.790965988787078800 -0.471075353887803139</t>
  </si>
  <si>
    <t>vx,vy,vz 0.010149322918663708 -0.000178409023167429 -0.002316736158141167</t>
  </si>
  <si>
    <t>804 Hispania x,y,z 1.180236347016857978 -1.755994298920930508 -1.316225480612562171</t>
  </si>
  <si>
    <t>814 Tauris x,y,z -2.643337763228612580 -3.043511779699754172 -0.187636072682489108</t>
  </si>
  <si>
    <t>vx,vy,vz 0.005375474685596784 -0.003186610433694088 -0.003752983540055900</t>
  </si>
  <si>
    <t>849 Ara x,y,z -2.400436417716211412 -1.377376257048356312 -0.903371236042467940</t>
  </si>
  <si>
    <t>vx,vy,vz 0.006630709229090170 -0.008101548494299364 0.000290406058693144</t>
  </si>
  <si>
    <t>895 Helio x,y,z -1.153864786573528756 -2.970641315024131757 -1.742880474756495213</t>
  </si>
  <si>
    <t>vx,vy,vz 0.006900378729138242 -0.004383767421712856 0.001915953866110696</t>
  </si>
  <si>
    <t>909 Ulla x,y,z 2.643585779564476823 -1.912997619870260957 -0.715076842818698211</t>
  </si>
  <si>
    <t>914 Palisana x,y,z 0.598245936709027260 -1.827975513352569470 -0.273954790847752927</t>
  </si>
  <si>
    <t>980 Anacostia x,y,z -3.175758333328849048 0.485972795063543628 -0.719059100789527061</t>
  </si>
  <si>
    <t>vx,vy,vz -0.000142109533888624 -0.007460640782612650 -0.004030038096555623</t>
  </si>
  <si>
    <t>1015 Christa x,y,z -1.566656583058677832 2.568332206936112527 1.085692881000842158</t>
  </si>
  <si>
    <t>vx,vy,vz -0.008675523560380710 -0.004175198720726467 -0.000110280407398696</t>
  </si>
  <si>
    <t>1021 Flammario x,y,z -2.936407649398657060 0.239975615662415959 0.837347923291067331</t>
  </si>
  <si>
    <t>vx,vy,vz -0.003624193796013200 -0.008360760098837189 -0.001485430871488255</t>
  </si>
  <si>
    <t>1036 Ganymed x,y,z -2.506653200603659926 2.486748461463569093 -0.616157838784046952</t>
  </si>
  <si>
    <t>vx,vy,vz -0.006637194622358507 -0.002518711399848999 -0.001898585862499638</t>
  </si>
  <si>
    <t>1093 Freda x,y,z -2.277804058924099539 -1.843336426423987318 -0.338410936166434473</t>
  </si>
  <si>
    <t>vx,vy,vz 0.007229516437050462 -0.003691334503305957 -0.006389991099609126</t>
  </si>
  <si>
    <t>1107 Lictoria x,y,z -2.569057933925188664 -1.937453059103700248 -0.421229684865389586</t>
  </si>
  <si>
    <t>vx,vy,vz 0.004720513971195381 -0.007449150358726622 -0.003422150642625780</t>
  </si>
  <si>
    <t>1171 Rusthawelia x,y,z 2.560542567362555477 -1.071816228353758005 -0.550580177371690072</t>
  </si>
  <si>
    <t>1467 Mashona x,y,z 0.966768996929490920 -2.152669618944333507 -1.688772902845859569</t>
  </si>
  <si>
    <t>qx</t>
  </si>
  <si>
    <t>qy</t>
  </si>
  <si>
    <t>qz</t>
  </si>
  <si>
    <t>vx</t>
  </si>
  <si>
    <t>vy</t>
  </si>
  <si>
    <t>vz</t>
  </si>
  <si>
    <t>vx,vy,vz -0.004331655563956410 0.007414701609598470 0.000530966741235238</t>
  </si>
  <si>
    <t>vx,vy,vz -0.008289119212281256 -0.000667809291620081 0.001070909483343232</t>
  </si>
  <si>
    <t>SolarMassInv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</si>
</sst>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E+00"/>
    <numFmt numFmtId="166" formatCode="0.0000E+00"/>
    <numFmt numFmtId="169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6" fontId="0" fillId="0" borderId="0" xfId="0" applyNumberFormat="1"/>
    <xf numFmtId="16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CAB75-A177-4143-B705-7D15CF91AAB3}">
  <dimension ref="B2:L13"/>
  <sheetViews>
    <sheetView tabSelected="1" workbookViewId="0">
      <selection activeCell="I3" sqref="I3"/>
    </sheetView>
  </sheetViews>
  <sheetFormatPr defaultRowHeight="14.5" outlineLevelCol="1" x14ac:dyDescent="0.35"/>
  <cols>
    <col min="2" max="2" width="59.08984375" hidden="1" customWidth="1" outlineLevel="1"/>
    <col min="3" max="7" width="8.7265625" hidden="1" customWidth="1" outlineLevel="1"/>
    <col min="8" max="8" width="8.7265625" collapsed="1"/>
    <col min="9" max="9" width="14.08984375" bestFit="1" customWidth="1"/>
    <col min="10" max="10" width="16.36328125" bestFit="1" customWidth="1"/>
    <col min="11" max="11" width="18.54296875" bestFit="1" customWidth="1"/>
    <col min="12" max="12" width="14.453125" bestFit="1" customWidth="1"/>
  </cols>
  <sheetData>
    <row r="2" spans="2:12" x14ac:dyDescent="0.35">
      <c r="B2" t="s">
        <v>7</v>
      </c>
      <c r="H2" s="2" t="s">
        <v>7</v>
      </c>
      <c r="I2" s="2" t="s">
        <v>12</v>
      </c>
      <c r="J2" s="2" t="s">
        <v>1079</v>
      </c>
      <c r="K2" s="2" t="s">
        <v>359</v>
      </c>
      <c r="L2" s="2" t="s">
        <v>13</v>
      </c>
    </row>
    <row r="3" spans="2:12" x14ac:dyDescent="0.35">
      <c r="B3" t="s">
        <v>6</v>
      </c>
      <c r="D3">
        <f>FIND(".",B3)</f>
        <v>6</v>
      </c>
      <c r="E3">
        <f>FIND(" ",B3,D3+1)+1</f>
        <v>30</v>
      </c>
      <c r="F3">
        <f>FIND(" ",B3,E3+1)+1</f>
        <v>39</v>
      </c>
      <c r="H3" t="str">
        <f>LEFT(B3,D3-3)</f>
        <v>Sun</v>
      </c>
      <c r="I3" s="1">
        <f>VALUE(MID(B3,D3-1,E3-D3-1))</f>
        <v>0.29591220828559101</v>
      </c>
      <c r="J3" s="1">
        <f>VALUE(MID(B3,E3-1,F3-E3-1))</f>
        <v>1</v>
      </c>
      <c r="K3" s="1" t="str">
        <f>RIGHT(B3,LEN(B3)-F3)</f>
        <v>32712440041.939400</v>
      </c>
      <c r="L3" s="1">
        <f>1/J3</f>
        <v>1</v>
      </c>
    </row>
    <row r="4" spans="2:12" x14ac:dyDescent="0.35">
      <c r="B4" t="s">
        <v>5</v>
      </c>
      <c r="D4">
        <f t="shared" ref="D4:D13" si="0">FIND(".",B4)</f>
        <v>10</v>
      </c>
      <c r="E4">
        <f>FIND(" ",B4,D4+1)+1</f>
        <v>34</v>
      </c>
      <c r="F4">
        <f>FIND(" ",B4,E4+1)+1</f>
        <v>49</v>
      </c>
      <c r="H4" t="str">
        <f>LEFT(B4,D4-3)</f>
        <v>Mercury</v>
      </c>
      <c r="I4" s="1">
        <f t="shared" ref="I4" si="1">VALUE(MID(B4,D4-1,E4-D4-1))</f>
        <v>4.9124804503647597E-2</v>
      </c>
      <c r="J4" s="1">
        <f t="shared" ref="J4" si="2">VALUE(MID(B4,E4-1,F4-E4-1))</f>
        <v>6023682.1555899996</v>
      </c>
      <c r="K4" s="1" t="str">
        <f t="shared" ref="K4" si="3">RIGHT(B4,LEN(B4)-F4)</f>
        <v>2031.780000</v>
      </c>
      <c r="L4" s="1">
        <f t="shared" ref="L4:L13" si="4">1/J4</f>
        <v>1.6601141530550317E-7</v>
      </c>
    </row>
    <row r="5" spans="2:12" x14ac:dyDescent="0.35">
      <c r="B5" t="s">
        <v>4</v>
      </c>
      <c r="D5">
        <f t="shared" si="0"/>
        <v>8</v>
      </c>
      <c r="E5">
        <f t="shared" ref="E5:E13" si="5">FIND(" ",B5,D5+1)+1</f>
        <v>32</v>
      </c>
      <c r="F5">
        <f t="shared" ref="F5:F13" si="6">FIND(" ",B5,E5+1)+1</f>
        <v>46</v>
      </c>
      <c r="H5" t="str">
        <f>LEFT(B5,D5-3)</f>
        <v>Venus</v>
      </c>
      <c r="I5" s="1">
        <f t="shared" ref="I5:I13" si="7">VALUE(MID(B5,D5-1,E5-D5-1))</f>
        <v>0.72434523326441203</v>
      </c>
      <c r="J5" s="1">
        <f t="shared" ref="J5:J13" si="8">VALUE(MID(B5,E5-1,F5-E5-1))</f>
        <v>408523.71865</v>
      </c>
      <c r="K5" s="1" t="str">
        <f t="shared" ref="K5:K13" si="9">RIGHT(B5,LEN(B5)-F5)</f>
        <v>24858.592000</v>
      </c>
      <c r="L5" s="1">
        <f t="shared" si="4"/>
        <v>2.4478382878345025E-6</v>
      </c>
    </row>
    <row r="6" spans="2:12" x14ac:dyDescent="0.35">
      <c r="B6" t="s">
        <v>3</v>
      </c>
      <c r="D6">
        <f t="shared" si="0"/>
        <v>8</v>
      </c>
      <c r="E6">
        <f t="shared" si="5"/>
        <v>32</v>
      </c>
      <c r="F6">
        <f t="shared" si="6"/>
        <v>46</v>
      </c>
      <c r="H6" t="str">
        <f>LEFT(B6,D6-3)</f>
        <v>Earth</v>
      </c>
      <c r="I6" s="1">
        <f t="shared" si="7"/>
        <v>0.88876924451256301</v>
      </c>
      <c r="J6" s="1">
        <f t="shared" si="8"/>
        <v>332946.04882999999</v>
      </c>
      <c r="K6" s="1" t="str">
        <f t="shared" si="9"/>
        <v>98600.435436</v>
      </c>
      <c r="L6" s="1">
        <f t="shared" si="4"/>
        <v>3.0034896149513801E-6</v>
      </c>
    </row>
    <row r="7" spans="2:12" x14ac:dyDescent="0.35">
      <c r="B7" t="s">
        <v>2</v>
      </c>
      <c r="D7">
        <f t="shared" si="0"/>
        <v>7</v>
      </c>
      <c r="E7">
        <f t="shared" si="5"/>
        <v>31</v>
      </c>
      <c r="F7">
        <f t="shared" si="6"/>
        <v>46</v>
      </c>
      <c r="H7" t="str">
        <f>LEFT(B7,D7-3)</f>
        <v>Mars</v>
      </c>
      <c r="I7" s="1">
        <f t="shared" si="7"/>
        <v>9.5495486955507705E-2</v>
      </c>
      <c r="J7" s="1">
        <f t="shared" si="8"/>
        <v>3098703.5902900002</v>
      </c>
      <c r="K7" s="1" t="str">
        <f t="shared" si="9"/>
        <v>2828.375214</v>
      </c>
      <c r="L7" s="1">
        <f t="shared" si="4"/>
        <v>3.227156037555733E-7</v>
      </c>
    </row>
    <row r="8" spans="2:12" x14ac:dyDescent="0.35">
      <c r="B8" t="s">
        <v>1</v>
      </c>
      <c r="D8">
        <f t="shared" si="0"/>
        <v>10</v>
      </c>
      <c r="E8">
        <f t="shared" si="5"/>
        <v>34</v>
      </c>
      <c r="F8">
        <f t="shared" si="6"/>
        <v>46</v>
      </c>
      <c r="H8" t="str">
        <f>LEFT(B8,D8-3)</f>
        <v>Jupiter</v>
      </c>
      <c r="I8" s="1">
        <f t="shared" si="7"/>
        <v>0.282534584083387</v>
      </c>
      <c r="J8" s="1">
        <f t="shared" si="8"/>
        <v>1047.34862</v>
      </c>
      <c r="K8" s="1" t="str">
        <f t="shared" si="9"/>
        <v>26712764.800000</v>
      </c>
      <c r="L8" s="1">
        <f t="shared" si="4"/>
        <v>9.5479192019176954E-4</v>
      </c>
    </row>
    <row r="9" spans="2:12" x14ac:dyDescent="0.35">
      <c r="B9" t="s">
        <v>0</v>
      </c>
      <c r="D9">
        <f t="shared" si="0"/>
        <v>9</v>
      </c>
      <c r="E9">
        <f t="shared" si="5"/>
        <v>33</v>
      </c>
      <c r="F9">
        <f t="shared" si="6"/>
        <v>45</v>
      </c>
      <c r="H9" t="str">
        <f>LEFT(B9,D9-3)</f>
        <v>Saturn</v>
      </c>
      <c r="I9" s="1">
        <f t="shared" si="7"/>
        <v>0.84597060732450302</v>
      </c>
      <c r="J9" s="1">
        <f t="shared" si="8"/>
        <v>3497.9017600000002</v>
      </c>
      <c r="K9" s="1" t="str">
        <f t="shared" si="9"/>
        <v>7940585.200000</v>
      </c>
      <c r="L9" s="1">
        <f t="shared" si="4"/>
        <v>2.8588567335864802E-4</v>
      </c>
    </row>
    <row r="10" spans="2:12" x14ac:dyDescent="0.35">
      <c r="B10" t="s">
        <v>8</v>
      </c>
      <c r="D10">
        <f t="shared" si="0"/>
        <v>9</v>
      </c>
      <c r="E10">
        <f t="shared" si="5"/>
        <v>33</v>
      </c>
      <c r="F10">
        <f t="shared" si="6"/>
        <v>46</v>
      </c>
      <c r="H10" t="str">
        <f>LEFT(B10,D10-3)</f>
        <v>Uranus</v>
      </c>
      <c r="I10" s="1">
        <f t="shared" si="7"/>
        <v>0.129202482578296</v>
      </c>
      <c r="J10" s="1">
        <f t="shared" si="8"/>
        <v>22902.981609999999</v>
      </c>
      <c r="K10" s="1" t="str">
        <f t="shared" si="9"/>
        <v>794548.600000</v>
      </c>
      <c r="L10" s="1">
        <f t="shared" si="4"/>
        <v>4.366243736419784E-5</v>
      </c>
    </row>
    <row r="11" spans="2:12" x14ac:dyDescent="0.35">
      <c r="B11" t="s">
        <v>9</v>
      </c>
      <c r="D11">
        <f t="shared" si="0"/>
        <v>10</v>
      </c>
      <c r="E11">
        <f t="shared" si="5"/>
        <v>34</v>
      </c>
      <c r="F11">
        <f t="shared" si="6"/>
        <v>47</v>
      </c>
      <c r="H11" t="str">
        <f>LEFT(B11,D11-3)</f>
        <v>Neptune</v>
      </c>
      <c r="I11" s="1">
        <f t="shared" si="7"/>
        <v>0.152435734788511</v>
      </c>
      <c r="J11" s="1">
        <f t="shared" si="8"/>
        <v>19412.259770000001</v>
      </c>
      <c r="K11" s="1" t="str">
        <f t="shared" si="9"/>
        <v>836527.100580</v>
      </c>
      <c r="L11" s="1">
        <f t="shared" si="4"/>
        <v>5.1513837742137325E-5</v>
      </c>
    </row>
    <row r="12" spans="2:12" x14ac:dyDescent="0.35">
      <c r="B12" t="s">
        <v>10</v>
      </c>
      <c r="D12">
        <f t="shared" si="0"/>
        <v>8</v>
      </c>
      <c r="E12">
        <f t="shared" si="5"/>
        <v>32</v>
      </c>
      <c r="F12">
        <f t="shared" si="6"/>
        <v>49</v>
      </c>
      <c r="H12" t="str">
        <f>LEFT(B12,D12-3)</f>
        <v>Pluto</v>
      </c>
      <c r="I12" s="1">
        <f t="shared" si="7"/>
        <v>2.1784410519741799E-2</v>
      </c>
      <c r="J12" s="1">
        <f t="shared" si="8"/>
        <v>135836683.76861</v>
      </c>
      <c r="K12" s="1" t="str">
        <f t="shared" si="9"/>
        <v>77.000000</v>
      </c>
      <c r="L12" s="1">
        <f t="shared" si="4"/>
        <v>7.3617816060898739E-9</v>
      </c>
    </row>
    <row r="13" spans="2:12" x14ac:dyDescent="0.35">
      <c r="B13" t="s">
        <v>11</v>
      </c>
      <c r="D13">
        <f t="shared" si="0"/>
        <v>7</v>
      </c>
      <c r="E13">
        <f t="shared" si="5"/>
        <v>31</v>
      </c>
      <c r="F13">
        <f t="shared" si="6"/>
        <v>47</v>
      </c>
      <c r="H13" t="str">
        <f>LEFT(B13,D13-3)</f>
        <v>Moon</v>
      </c>
      <c r="I13" s="1">
        <f t="shared" si="7"/>
        <v>1.09318945074237E-2</v>
      </c>
      <c r="J13" s="1">
        <f t="shared" si="8"/>
        <v>27068703.2412</v>
      </c>
      <c r="K13" s="1" t="str">
        <f t="shared" si="9"/>
        <v>902.800066</v>
      </c>
      <c r="L13" s="1">
        <f t="shared" si="4"/>
        <v>3.6943033106881419E-8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9E8E3-16F7-450F-B8A1-55142DCC002F}">
  <dimension ref="B2:M346"/>
  <sheetViews>
    <sheetView workbookViewId="0">
      <selection activeCell="J2" sqref="J2"/>
    </sheetView>
  </sheetViews>
  <sheetFormatPr defaultRowHeight="14.5" outlineLevelCol="1" x14ac:dyDescent="0.35"/>
  <cols>
    <col min="2" max="2" width="56.36328125" hidden="1" customWidth="1" outlineLevel="1"/>
    <col min="3" max="8" width="0" hidden="1" customWidth="1" outlineLevel="1"/>
    <col min="9" max="9" width="8.7265625" collapsed="1"/>
    <col min="10" max="10" width="12" bestFit="1" customWidth="1"/>
    <col min="11" max="11" width="13" bestFit="1" customWidth="1"/>
    <col min="12" max="12" width="10" bestFit="1" customWidth="1"/>
  </cols>
  <sheetData>
    <row r="2" spans="2:13" x14ac:dyDescent="0.35">
      <c r="B2" t="s">
        <v>14</v>
      </c>
      <c r="I2" s="2" t="s">
        <v>14</v>
      </c>
      <c r="J2" s="2" t="s">
        <v>15</v>
      </c>
      <c r="K2" s="2" t="s">
        <v>12</v>
      </c>
      <c r="L2" s="2" t="s">
        <v>13</v>
      </c>
      <c r="M2" s="2" t="s">
        <v>359</v>
      </c>
    </row>
    <row r="3" spans="2:13" x14ac:dyDescent="0.35">
      <c r="B3" t="s">
        <v>16</v>
      </c>
      <c r="C3">
        <f>FIND(" ",B3)</f>
        <v>2</v>
      </c>
      <c r="D3">
        <f>FIND(" ",B3,C3+1)</f>
        <v>8</v>
      </c>
      <c r="E3">
        <f>FIND(" ",B3,D3+1)</f>
        <v>33</v>
      </c>
      <c r="F3">
        <f>FIND(" ",B3,E3+1)</f>
        <v>42</v>
      </c>
      <c r="G3">
        <f>LEN(B3)+1</f>
        <v>52</v>
      </c>
      <c r="I3" t="str">
        <f>LEFT(B3,C3-1)</f>
        <v>1</v>
      </c>
      <c r="J3" t="str">
        <f>MID(B3,C3+1,D3-C3)</f>
        <v xml:space="preserve">Ceres </v>
      </c>
      <c r="K3">
        <f>VALUE(MID(B3,D3+1,E3-D3))</f>
        <v>1.40047655617234E-13</v>
      </c>
      <c r="L3" s="3">
        <f>VALUE(MID(B3,E3+1,F3-E3))</f>
        <v>4.7300000000000002E-10</v>
      </c>
      <c r="M3">
        <f>VALUE(MID(B3,F3+1,G3-F3))</f>
        <v>62.809393</v>
      </c>
    </row>
    <row r="4" spans="2:13" x14ac:dyDescent="0.35">
      <c r="B4" t="s">
        <v>17</v>
      </c>
      <c r="C4">
        <f t="shared" ref="C4:C67" si="0">FIND(" ",B4)</f>
        <v>2</v>
      </c>
      <c r="D4">
        <f t="shared" ref="D4:D67" si="1">FIND(" ",B4,C4+1)</f>
        <v>9</v>
      </c>
      <c r="E4">
        <f t="shared" ref="E4:E67" si="2">FIND(" ",B4,D4+1)</f>
        <v>34</v>
      </c>
      <c r="F4">
        <f t="shared" ref="F4:F67" si="3">FIND(" ",B4,E4+1)</f>
        <v>43</v>
      </c>
      <c r="G4">
        <f t="shared" ref="G4:G67" si="4">LEN(B4)+1</f>
        <v>53</v>
      </c>
      <c r="I4" t="str">
        <f t="shared" ref="I4:I67" si="5">LEFT(B4,C4-1)</f>
        <v>2</v>
      </c>
      <c r="J4" t="str">
        <f t="shared" ref="J4:J67" si="6">MID(B4,C4+1,D4-C4)</f>
        <v xml:space="preserve">Pallas </v>
      </c>
      <c r="K4">
        <f t="shared" ref="K4:K67" si="7">VALUE(MID(B4,D4+1,E4-D4))</f>
        <v>3.1044481989387101E-14</v>
      </c>
      <c r="L4" s="3">
        <f t="shared" ref="L4:L67" si="8">VALUE(MID(B4,E4+1,F4-E4))</f>
        <v>1.05E-10</v>
      </c>
      <c r="M4">
        <f t="shared" ref="M4:M67" si="9">VALUE(MID(B4,F4+1,G4-F4))</f>
        <v>13.923011000000001</v>
      </c>
    </row>
    <row r="5" spans="2:13" x14ac:dyDescent="0.35">
      <c r="B5" t="s">
        <v>18</v>
      </c>
      <c r="C5">
        <f t="shared" si="0"/>
        <v>2</v>
      </c>
      <c r="D5">
        <f t="shared" si="1"/>
        <v>7</v>
      </c>
      <c r="E5">
        <f t="shared" si="2"/>
        <v>32</v>
      </c>
      <c r="F5">
        <f t="shared" si="3"/>
        <v>41</v>
      </c>
      <c r="G5">
        <f t="shared" si="4"/>
        <v>50</v>
      </c>
      <c r="I5" t="str">
        <f t="shared" si="5"/>
        <v>3</v>
      </c>
      <c r="J5" t="str">
        <f t="shared" si="6"/>
        <v xml:space="preserve">Juno </v>
      </c>
      <c r="K5">
        <f t="shared" si="7"/>
        <v>3.6175383171479297E-15</v>
      </c>
      <c r="L5" s="3">
        <f t="shared" si="8"/>
        <v>1.2200000000000001E-11</v>
      </c>
      <c r="M5">
        <f t="shared" si="9"/>
        <v>1.6224149999999999</v>
      </c>
    </row>
    <row r="6" spans="2:13" x14ac:dyDescent="0.35">
      <c r="B6" t="s">
        <v>19</v>
      </c>
      <c r="C6">
        <f t="shared" si="0"/>
        <v>2</v>
      </c>
      <c r="D6">
        <f t="shared" si="1"/>
        <v>8</v>
      </c>
      <c r="E6">
        <f t="shared" si="2"/>
        <v>33</v>
      </c>
      <c r="F6">
        <f t="shared" si="3"/>
        <v>42</v>
      </c>
      <c r="G6">
        <f t="shared" si="4"/>
        <v>52</v>
      </c>
      <c r="I6" t="str">
        <f t="shared" si="5"/>
        <v>4</v>
      </c>
      <c r="J6" t="str">
        <f t="shared" si="6"/>
        <v xml:space="preserve">Vesta </v>
      </c>
      <c r="K6">
        <f t="shared" si="7"/>
        <v>3.8547501878088103E-14</v>
      </c>
      <c r="L6" s="3">
        <f t="shared" si="8"/>
        <v>1.2999999999999999E-10</v>
      </c>
      <c r="M6">
        <f t="shared" si="9"/>
        <v>17.288008999999999</v>
      </c>
    </row>
    <row r="7" spans="2:13" x14ac:dyDescent="0.35">
      <c r="B7" t="s">
        <v>20</v>
      </c>
      <c r="C7">
        <f t="shared" si="0"/>
        <v>2</v>
      </c>
      <c r="D7">
        <f t="shared" si="1"/>
        <v>10</v>
      </c>
      <c r="E7">
        <f t="shared" si="2"/>
        <v>35</v>
      </c>
      <c r="F7">
        <f t="shared" si="3"/>
        <v>44</v>
      </c>
      <c r="G7">
        <f t="shared" si="4"/>
        <v>53</v>
      </c>
      <c r="I7" t="str">
        <f t="shared" si="5"/>
        <v>5</v>
      </c>
      <c r="J7" t="str">
        <f t="shared" si="6"/>
        <v xml:space="preserve">Astraea </v>
      </c>
      <c r="K7">
        <f t="shared" si="7"/>
        <v>3.7487362845520298E-16</v>
      </c>
      <c r="L7" s="3">
        <f t="shared" si="8"/>
        <v>1.27E-12</v>
      </c>
      <c r="M7">
        <f t="shared" si="9"/>
        <v>0.168126</v>
      </c>
    </row>
    <row r="8" spans="2:13" x14ac:dyDescent="0.35">
      <c r="B8" t="s">
        <v>21</v>
      </c>
      <c r="C8">
        <f t="shared" si="0"/>
        <v>2</v>
      </c>
      <c r="D8">
        <f t="shared" si="1"/>
        <v>7</v>
      </c>
      <c r="E8">
        <f t="shared" si="2"/>
        <v>32</v>
      </c>
      <c r="F8">
        <f t="shared" si="3"/>
        <v>41</v>
      </c>
      <c r="G8">
        <f t="shared" si="4"/>
        <v>48</v>
      </c>
      <c r="I8" t="str">
        <f t="shared" si="5"/>
        <v>6</v>
      </c>
      <c r="J8" t="str">
        <f t="shared" si="6"/>
        <v xml:space="preserve">Hebe </v>
      </c>
      <c r="K8">
        <f t="shared" si="7"/>
        <v>8.3124192126733702E-16</v>
      </c>
      <c r="L8" s="3">
        <f t="shared" si="8"/>
        <v>2.8099999999999999E-12</v>
      </c>
      <c r="M8">
        <f t="shared" si="9"/>
        <v>0.37280000000000002</v>
      </c>
    </row>
    <row r="9" spans="2:13" x14ac:dyDescent="0.35">
      <c r="B9" t="s">
        <v>22</v>
      </c>
      <c r="C9">
        <f t="shared" si="0"/>
        <v>2</v>
      </c>
      <c r="D9">
        <f t="shared" si="1"/>
        <v>7</v>
      </c>
      <c r="E9">
        <f t="shared" si="2"/>
        <v>32</v>
      </c>
      <c r="F9">
        <f t="shared" si="3"/>
        <v>41</v>
      </c>
      <c r="G9">
        <f t="shared" si="4"/>
        <v>50</v>
      </c>
      <c r="I9" t="str">
        <f t="shared" si="5"/>
        <v>7</v>
      </c>
      <c r="J9" t="str">
        <f t="shared" si="6"/>
        <v xml:space="preserve">Iris </v>
      </c>
      <c r="K9">
        <f t="shared" si="7"/>
        <v>2.1364344425714001E-15</v>
      </c>
      <c r="L9" s="3">
        <f t="shared" si="8"/>
        <v>7.2200000000000003E-12</v>
      </c>
      <c r="M9">
        <f t="shared" si="9"/>
        <v>0.95816100000000004</v>
      </c>
    </row>
    <row r="10" spans="2:13" x14ac:dyDescent="0.35">
      <c r="B10" t="s">
        <v>23</v>
      </c>
      <c r="C10">
        <f t="shared" si="0"/>
        <v>2</v>
      </c>
      <c r="D10">
        <f t="shared" si="1"/>
        <v>8</v>
      </c>
      <c r="E10">
        <f t="shared" si="2"/>
        <v>33</v>
      </c>
      <c r="F10">
        <f t="shared" si="3"/>
        <v>42</v>
      </c>
      <c r="G10">
        <f t="shared" si="4"/>
        <v>51</v>
      </c>
      <c r="I10" t="str">
        <f t="shared" si="5"/>
        <v>8</v>
      </c>
      <c r="J10" t="str">
        <f t="shared" si="6"/>
        <v xml:space="preserve">Flora </v>
      </c>
      <c r="K10">
        <f t="shared" si="7"/>
        <v>5.8942565297069002E-16</v>
      </c>
      <c r="L10" s="3">
        <f t="shared" si="8"/>
        <v>1.9899999999999998E-12</v>
      </c>
      <c r="M10">
        <f t="shared" si="9"/>
        <v>0.264349</v>
      </c>
    </row>
    <row r="11" spans="2:13" x14ac:dyDescent="0.35">
      <c r="B11" t="s">
        <v>24</v>
      </c>
      <c r="C11">
        <f t="shared" si="0"/>
        <v>2</v>
      </c>
      <c r="D11">
        <f t="shared" si="1"/>
        <v>8</v>
      </c>
      <c r="E11">
        <f t="shared" si="2"/>
        <v>33</v>
      </c>
      <c r="F11">
        <f t="shared" si="3"/>
        <v>42</v>
      </c>
      <c r="G11">
        <f t="shared" si="4"/>
        <v>51</v>
      </c>
      <c r="I11" t="str">
        <f t="shared" si="5"/>
        <v>9</v>
      </c>
      <c r="J11" t="str">
        <f t="shared" si="6"/>
        <v xml:space="preserve">Metis </v>
      </c>
      <c r="K11">
        <f t="shared" si="7"/>
        <v>1.0778410042407301E-15</v>
      </c>
      <c r="L11" s="3">
        <f t="shared" si="8"/>
        <v>3.6399999999999998E-12</v>
      </c>
      <c r="M11">
        <f t="shared" si="9"/>
        <v>0.48339599999999999</v>
      </c>
    </row>
    <row r="12" spans="2:13" x14ac:dyDescent="0.35">
      <c r="B12" t="s">
        <v>25</v>
      </c>
      <c r="C12">
        <f t="shared" si="0"/>
        <v>3</v>
      </c>
      <c r="D12">
        <f t="shared" si="1"/>
        <v>10</v>
      </c>
      <c r="E12">
        <f t="shared" si="2"/>
        <v>35</v>
      </c>
      <c r="F12">
        <f t="shared" si="3"/>
        <v>44</v>
      </c>
      <c r="G12">
        <f t="shared" si="4"/>
        <v>53</v>
      </c>
      <c r="I12" t="str">
        <f t="shared" si="5"/>
        <v>10</v>
      </c>
      <c r="J12" t="str">
        <f t="shared" si="6"/>
        <v xml:space="preserve">Hygiea </v>
      </c>
      <c r="K12">
        <f t="shared" si="7"/>
        <v>1.2358007872941199E-14</v>
      </c>
      <c r="L12" s="3">
        <f t="shared" si="8"/>
        <v>4.18E-11</v>
      </c>
      <c r="M12">
        <f t="shared" si="9"/>
        <v>5.5423920000000004</v>
      </c>
    </row>
    <row r="13" spans="2:13" x14ac:dyDescent="0.35">
      <c r="B13" t="s">
        <v>26</v>
      </c>
      <c r="C13">
        <f t="shared" si="0"/>
        <v>3</v>
      </c>
      <c r="D13">
        <f t="shared" si="1"/>
        <v>14</v>
      </c>
      <c r="E13">
        <f t="shared" si="2"/>
        <v>39</v>
      </c>
      <c r="F13">
        <f t="shared" si="3"/>
        <v>48</v>
      </c>
      <c r="G13">
        <f t="shared" si="4"/>
        <v>57</v>
      </c>
      <c r="I13" t="str">
        <f t="shared" si="5"/>
        <v>11</v>
      </c>
      <c r="J13" t="str">
        <f t="shared" si="6"/>
        <v xml:space="preserve">Parthenope </v>
      </c>
      <c r="K13">
        <f t="shared" si="7"/>
        <v>1.33153625545997E-15</v>
      </c>
      <c r="L13" s="3">
        <f t="shared" si="8"/>
        <v>4.4999999999999998E-12</v>
      </c>
      <c r="M13">
        <f t="shared" si="9"/>
        <v>0.59717500000000001</v>
      </c>
    </row>
    <row r="14" spans="2:13" x14ac:dyDescent="0.35">
      <c r="B14" t="s">
        <v>27</v>
      </c>
      <c r="C14">
        <f t="shared" si="0"/>
        <v>3</v>
      </c>
      <c r="D14">
        <f t="shared" si="1"/>
        <v>12</v>
      </c>
      <c r="E14">
        <f t="shared" si="2"/>
        <v>37</v>
      </c>
      <c r="F14">
        <f t="shared" si="3"/>
        <v>46</v>
      </c>
      <c r="G14">
        <f t="shared" si="4"/>
        <v>55</v>
      </c>
      <c r="I14" t="str">
        <f t="shared" si="5"/>
        <v>12</v>
      </c>
      <c r="J14" t="str">
        <f t="shared" si="6"/>
        <v xml:space="preserve">Victoria </v>
      </c>
      <c r="K14">
        <f t="shared" si="7"/>
        <v>1.9317757851829201E-16</v>
      </c>
      <c r="L14" s="3">
        <f t="shared" si="8"/>
        <v>6.5300000000000004E-13</v>
      </c>
      <c r="M14">
        <f t="shared" si="9"/>
        <v>8.6637000000000006E-2</v>
      </c>
    </row>
    <row r="15" spans="2:13" x14ac:dyDescent="0.35">
      <c r="B15" t="s">
        <v>28</v>
      </c>
      <c r="C15">
        <f t="shared" si="0"/>
        <v>3</v>
      </c>
      <c r="D15">
        <f t="shared" si="1"/>
        <v>10</v>
      </c>
      <c r="E15">
        <f t="shared" si="2"/>
        <v>35</v>
      </c>
      <c r="F15">
        <f t="shared" si="3"/>
        <v>44</v>
      </c>
      <c r="G15">
        <f t="shared" si="4"/>
        <v>53</v>
      </c>
      <c r="I15" t="str">
        <f t="shared" si="5"/>
        <v>13</v>
      </c>
      <c r="J15" t="str">
        <f t="shared" si="6"/>
        <v xml:space="preserve">Egeria </v>
      </c>
      <c r="K15">
        <f t="shared" si="7"/>
        <v>1.7970048945074401E-15</v>
      </c>
      <c r="L15" s="3">
        <f t="shared" si="8"/>
        <v>6.0699999999999998E-12</v>
      </c>
      <c r="M15">
        <f t="shared" si="9"/>
        <v>0.80593099999999995</v>
      </c>
    </row>
    <row r="16" spans="2:13" x14ac:dyDescent="0.35">
      <c r="B16" t="s">
        <v>29</v>
      </c>
      <c r="C16">
        <f t="shared" si="0"/>
        <v>3</v>
      </c>
      <c r="D16">
        <f t="shared" si="1"/>
        <v>9</v>
      </c>
      <c r="E16">
        <f t="shared" si="2"/>
        <v>34</v>
      </c>
      <c r="F16">
        <f t="shared" si="3"/>
        <v>43</v>
      </c>
      <c r="G16">
        <f t="shared" si="4"/>
        <v>52</v>
      </c>
      <c r="I16" t="str">
        <f t="shared" si="5"/>
        <v>14</v>
      </c>
      <c r="J16" t="str">
        <f t="shared" si="6"/>
        <v xml:space="preserve">Irene </v>
      </c>
      <c r="K16">
        <f t="shared" si="7"/>
        <v>1.10064567957506E-15</v>
      </c>
      <c r="L16" s="3">
        <f t="shared" si="8"/>
        <v>3.7200000000000003E-12</v>
      </c>
      <c r="M16">
        <f t="shared" si="9"/>
        <v>0.49362400000000001</v>
      </c>
    </row>
    <row r="17" spans="2:13" x14ac:dyDescent="0.35">
      <c r="B17" t="s">
        <v>30</v>
      </c>
      <c r="C17">
        <f t="shared" si="0"/>
        <v>3</v>
      </c>
      <c r="D17">
        <f t="shared" si="1"/>
        <v>11</v>
      </c>
      <c r="E17">
        <f t="shared" si="2"/>
        <v>36</v>
      </c>
      <c r="F17">
        <f t="shared" si="3"/>
        <v>45</v>
      </c>
      <c r="G17">
        <f t="shared" si="4"/>
        <v>54</v>
      </c>
      <c r="I17" t="str">
        <f t="shared" si="5"/>
        <v>15</v>
      </c>
      <c r="J17" t="str">
        <f t="shared" si="6"/>
        <v xml:space="preserve">Eunomia </v>
      </c>
      <c r="K17">
        <f t="shared" si="7"/>
        <v>4.6783074183509002E-15</v>
      </c>
      <c r="L17" s="3">
        <f t="shared" si="8"/>
        <v>1.58E-11</v>
      </c>
      <c r="M17">
        <f t="shared" si="9"/>
        <v>2.0981550000000002</v>
      </c>
    </row>
    <row r="18" spans="2:13" x14ac:dyDescent="0.35">
      <c r="B18" t="s">
        <v>31</v>
      </c>
      <c r="C18">
        <f t="shared" si="0"/>
        <v>3</v>
      </c>
      <c r="D18">
        <f t="shared" si="1"/>
        <v>10</v>
      </c>
      <c r="E18">
        <f t="shared" si="2"/>
        <v>35</v>
      </c>
      <c r="F18">
        <f t="shared" si="3"/>
        <v>44</v>
      </c>
      <c r="G18">
        <f t="shared" si="4"/>
        <v>53</v>
      </c>
      <c r="I18" t="str">
        <f t="shared" si="5"/>
        <v>16</v>
      </c>
      <c r="J18" t="str">
        <f t="shared" si="6"/>
        <v xml:space="preserve">Psyche </v>
      </c>
      <c r="K18">
        <f t="shared" si="7"/>
        <v>3.4115868261938101E-15</v>
      </c>
      <c r="L18" s="3">
        <f t="shared" si="8"/>
        <v>1.1500000000000001E-11</v>
      </c>
      <c r="M18">
        <f t="shared" si="9"/>
        <v>1.5300480000000001</v>
      </c>
    </row>
    <row r="19" spans="2:13" x14ac:dyDescent="0.35">
      <c r="B19" t="s">
        <v>32</v>
      </c>
      <c r="C19">
        <f t="shared" si="0"/>
        <v>3</v>
      </c>
      <c r="D19">
        <f t="shared" si="1"/>
        <v>10</v>
      </c>
      <c r="E19">
        <f t="shared" si="2"/>
        <v>35</v>
      </c>
      <c r="F19">
        <f t="shared" si="3"/>
        <v>44</v>
      </c>
      <c r="G19">
        <f t="shared" si="4"/>
        <v>53</v>
      </c>
      <c r="I19" t="str">
        <f t="shared" si="5"/>
        <v>17</v>
      </c>
      <c r="J19" t="str">
        <f t="shared" si="6"/>
        <v xml:space="preserve">Thetis </v>
      </c>
      <c r="K19">
        <f t="shared" si="7"/>
        <v>2.0815063964697301E-16</v>
      </c>
      <c r="L19" s="3">
        <f t="shared" si="8"/>
        <v>7.0300000000000003E-13</v>
      </c>
      <c r="M19">
        <f t="shared" si="9"/>
        <v>9.3353000000000005E-2</v>
      </c>
    </row>
    <row r="20" spans="2:13" x14ac:dyDescent="0.35">
      <c r="B20" t="s">
        <v>33</v>
      </c>
      <c r="C20">
        <f t="shared" si="0"/>
        <v>3</v>
      </c>
      <c r="D20">
        <f t="shared" si="1"/>
        <v>13</v>
      </c>
      <c r="E20">
        <f t="shared" si="2"/>
        <v>38</v>
      </c>
      <c r="F20">
        <f t="shared" si="3"/>
        <v>47</v>
      </c>
      <c r="G20">
        <f t="shared" si="4"/>
        <v>56</v>
      </c>
      <c r="I20" t="str">
        <f t="shared" si="5"/>
        <v>18</v>
      </c>
      <c r="J20" t="str">
        <f t="shared" si="6"/>
        <v xml:space="preserve">Melpomene </v>
      </c>
      <c r="K20">
        <f t="shared" si="7"/>
        <v>2.0089277366511301E-16</v>
      </c>
      <c r="L20" s="3">
        <f t="shared" si="8"/>
        <v>6.7900000000000004E-13</v>
      </c>
      <c r="M20">
        <f t="shared" si="9"/>
        <v>9.0097999999999998E-2</v>
      </c>
    </row>
    <row r="21" spans="2:13" x14ac:dyDescent="0.35">
      <c r="B21" t="s">
        <v>34</v>
      </c>
      <c r="C21">
        <f t="shared" si="0"/>
        <v>3</v>
      </c>
      <c r="D21">
        <f t="shared" si="1"/>
        <v>11</v>
      </c>
      <c r="E21">
        <f t="shared" si="2"/>
        <v>36</v>
      </c>
      <c r="F21">
        <f t="shared" si="3"/>
        <v>45</v>
      </c>
      <c r="G21">
        <f t="shared" si="4"/>
        <v>54</v>
      </c>
      <c r="I21" t="str">
        <f t="shared" si="5"/>
        <v>19</v>
      </c>
      <c r="J21" t="str">
        <f t="shared" si="6"/>
        <v xml:space="preserve">Fortuna </v>
      </c>
      <c r="K21">
        <f t="shared" si="7"/>
        <v>1.0356448401311901E-15</v>
      </c>
      <c r="L21" s="3">
        <f t="shared" si="8"/>
        <v>3.5E-12</v>
      </c>
      <c r="M21">
        <f t="shared" si="9"/>
        <v>0.464472</v>
      </c>
    </row>
    <row r="22" spans="2:13" x14ac:dyDescent="0.35">
      <c r="B22" t="s">
        <v>35</v>
      </c>
      <c r="C22">
        <f t="shared" si="0"/>
        <v>3</v>
      </c>
      <c r="D22">
        <f t="shared" si="1"/>
        <v>12</v>
      </c>
      <c r="E22">
        <f t="shared" si="2"/>
        <v>37</v>
      </c>
      <c r="F22">
        <f t="shared" si="3"/>
        <v>46</v>
      </c>
      <c r="G22">
        <f t="shared" si="4"/>
        <v>54</v>
      </c>
      <c r="I22" t="str">
        <f t="shared" si="5"/>
        <v>20</v>
      </c>
      <c r="J22" t="str">
        <f t="shared" si="6"/>
        <v xml:space="preserve">Massalia </v>
      </c>
      <c r="K22">
        <f t="shared" si="7"/>
        <v>9.1998074776309103E-17</v>
      </c>
      <c r="L22" s="3">
        <f t="shared" si="8"/>
        <v>3.1099999999999999E-13</v>
      </c>
      <c r="M22">
        <f t="shared" si="9"/>
        <v>4.1259999999999998E-2</v>
      </c>
    </row>
    <row r="23" spans="2:13" x14ac:dyDescent="0.35">
      <c r="B23" t="s">
        <v>36</v>
      </c>
      <c r="C23">
        <f t="shared" si="0"/>
        <v>3</v>
      </c>
      <c r="D23">
        <f t="shared" si="1"/>
        <v>11</v>
      </c>
      <c r="E23">
        <f t="shared" si="2"/>
        <v>36</v>
      </c>
      <c r="F23">
        <f t="shared" si="3"/>
        <v>45</v>
      </c>
      <c r="G23">
        <f t="shared" si="4"/>
        <v>54</v>
      </c>
      <c r="I23" t="str">
        <f t="shared" si="5"/>
        <v>21</v>
      </c>
      <c r="J23" t="str">
        <f t="shared" si="6"/>
        <v xml:space="preserve">Lutetia </v>
      </c>
      <c r="K23">
        <f t="shared" si="7"/>
        <v>2.5294428720409901E-16</v>
      </c>
      <c r="L23" s="3">
        <f t="shared" si="8"/>
        <v>8.5499999999999999E-13</v>
      </c>
      <c r="M23">
        <f t="shared" si="9"/>
        <v>0.113442</v>
      </c>
    </row>
    <row r="24" spans="2:13" x14ac:dyDescent="0.35">
      <c r="B24" t="s">
        <v>37</v>
      </c>
      <c r="C24">
        <f t="shared" si="0"/>
        <v>3</v>
      </c>
      <c r="D24">
        <f t="shared" si="1"/>
        <v>12</v>
      </c>
      <c r="E24">
        <f t="shared" si="2"/>
        <v>37</v>
      </c>
      <c r="F24">
        <f t="shared" si="3"/>
        <v>46</v>
      </c>
      <c r="G24">
        <f t="shared" si="4"/>
        <v>54</v>
      </c>
      <c r="I24" t="str">
        <f t="shared" si="5"/>
        <v>22</v>
      </c>
      <c r="J24" t="str">
        <f t="shared" si="6"/>
        <v xml:space="preserve">Kalliope </v>
      </c>
      <c r="K24">
        <f t="shared" si="7"/>
        <v>1.2026244434834601E-15</v>
      </c>
      <c r="L24" s="3">
        <f t="shared" si="8"/>
        <v>4.0600000000000001E-12</v>
      </c>
      <c r="M24">
        <f t="shared" si="9"/>
        <v>0.53935999999999995</v>
      </c>
    </row>
    <row r="25" spans="2:13" x14ac:dyDescent="0.35">
      <c r="B25" t="s">
        <v>38</v>
      </c>
      <c r="C25">
        <f t="shared" si="0"/>
        <v>3</v>
      </c>
      <c r="D25">
        <f t="shared" si="1"/>
        <v>10</v>
      </c>
      <c r="E25">
        <f t="shared" si="2"/>
        <v>35</v>
      </c>
      <c r="F25">
        <f t="shared" si="3"/>
        <v>44</v>
      </c>
      <c r="G25">
        <f t="shared" si="4"/>
        <v>53</v>
      </c>
      <c r="I25" t="str">
        <f t="shared" si="5"/>
        <v>23</v>
      </c>
      <c r="J25" t="str">
        <f t="shared" si="6"/>
        <v xml:space="preserve">Thalia </v>
      </c>
      <c r="K25">
        <f t="shared" si="7"/>
        <v>1.8953317604197801E-16</v>
      </c>
      <c r="L25" s="3">
        <f t="shared" si="8"/>
        <v>6.4099999999999999E-13</v>
      </c>
      <c r="M25">
        <f t="shared" si="9"/>
        <v>8.5002999999999995E-2</v>
      </c>
    </row>
    <row r="26" spans="2:13" x14ac:dyDescent="0.35">
      <c r="B26" t="s">
        <v>39</v>
      </c>
      <c r="C26">
        <f t="shared" si="0"/>
        <v>3</v>
      </c>
      <c r="D26">
        <f t="shared" si="1"/>
        <v>10</v>
      </c>
      <c r="E26">
        <f t="shared" si="2"/>
        <v>35</v>
      </c>
      <c r="F26">
        <f t="shared" si="3"/>
        <v>44</v>
      </c>
      <c r="G26">
        <f t="shared" si="4"/>
        <v>53</v>
      </c>
      <c r="I26" t="str">
        <f t="shared" si="5"/>
        <v>24</v>
      </c>
      <c r="J26" t="str">
        <f t="shared" si="6"/>
        <v xml:space="preserve">Themis </v>
      </c>
      <c r="K26">
        <f t="shared" si="7"/>
        <v>1.89390166752538E-15</v>
      </c>
      <c r="L26" s="3">
        <f t="shared" si="8"/>
        <v>6.4000000000000002E-12</v>
      </c>
      <c r="M26">
        <f t="shared" si="9"/>
        <v>0.84938800000000003</v>
      </c>
    </row>
    <row r="27" spans="2:13" x14ac:dyDescent="0.35">
      <c r="B27" t="s">
        <v>40</v>
      </c>
      <c r="C27">
        <f t="shared" si="0"/>
        <v>3</v>
      </c>
      <c r="D27">
        <f t="shared" si="1"/>
        <v>11</v>
      </c>
      <c r="E27">
        <f t="shared" si="2"/>
        <v>36</v>
      </c>
      <c r="F27">
        <f t="shared" si="3"/>
        <v>45</v>
      </c>
      <c r="G27">
        <f t="shared" si="4"/>
        <v>53</v>
      </c>
      <c r="I27" t="str">
        <f t="shared" si="5"/>
        <v>25</v>
      </c>
      <c r="J27" t="str">
        <f t="shared" si="6"/>
        <v xml:space="preserve">Phocaea </v>
      </c>
      <c r="K27">
        <f t="shared" si="7"/>
        <v>7.2398415223662101E-17</v>
      </c>
      <c r="L27" s="3">
        <f t="shared" si="8"/>
        <v>2.4500000000000002E-13</v>
      </c>
      <c r="M27">
        <f t="shared" si="9"/>
        <v>3.2469999999999999E-2</v>
      </c>
    </row>
    <row r="28" spans="2:13" x14ac:dyDescent="0.35">
      <c r="B28" t="s">
        <v>41</v>
      </c>
      <c r="C28">
        <f t="shared" si="0"/>
        <v>3</v>
      </c>
      <c r="D28">
        <f t="shared" si="1"/>
        <v>14</v>
      </c>
      <c r="E28">
        <f t="shared" si="2"/>
        <v>39</v>
      </c>
      <c r="F28">
        <f t="shared" si="3"/>
        <v>48</v>
      </c>
      <c r="G28">
        <f t="shared" si="4"/>
        <v>57</v>
      </c>
      <c r="I28" t="str">
        <f t="shared" si="5"/>
        <v>26</v>
      </c>
      <c r="J28" t="str">
        <f t="shared" si="6"/>
        <v xml:space="preserve">Proserpina </v>
      </c>
      <c r="K28">
        <f t="shared" si="7"/>
        <v>1.6373439522610799E-16</v>
      </c>
      <c r="L28" s="3">
        <f t="shared" si="8"/>
        <v>5.5299999999999997E-13</v>
      </c>
      <c r="M28">
        <f t="shared" si="9"/>
        <v>7.3432999999999998E-2</v>
      </c>
    </row>
    <row r="29" spans="2:13" x14ac:dyDescent="0.35">
      <c r="B29" t="s">
        <v>42</v>
      </c>
      <c r="C29">
        <f t="shared" si="0"/>
        <v>3</v>
      </c>
      <c r="D29">
        <f t="shared" si="1"/>
        <v>11</v>
      </c>
      <c r="E29">
        <f t="shared" si="2"/>
        <v>36</v>
      </c>
      <c r="F29">
        <f t="shared" si="3"/>
        <v>45</v>
      </c>
      <c r="G29">
        <f t="shared" si="4"/>
        <v>54</v>
      </c>
      <c r="I29" t="str">
        <f t="shared" si="5"/>
        <v>27</v>
      </c>
      <c r="J29" t="str">
        <f t="shared" si="6"/>
        <v xml:space="preserve">Euterpe </v>
      </c>
      <c r="K29">
        <f t="shared" si="7"/>
        <v>3.8880038985457798E-16</v>
      </c>
      <c r="L29" s="3">
        <f t="shared" si="8"/>
        <v>1.3100000000000001E-12</v>
      </c>
      <c r="M29">
        <f t="shared" si="9"/>
        <v>0.174371</v>
      </c>
    </row>
    <row r="30" spans="2:13" x14ac:dyDescent="0.35">
      <c r="B30" t="s">
        <v>43</v>
      </c>
      <c r="C30">
        <f t="shared" si="0"/>
        <v>3</v>
      </c>
      <c r="D30">
        <f t="shared" si="1"/>
        <v>11</v>
      </c>
      <c r="E30">
        <f t="shared" si="2"/>
        <v>36</v>
      </c>
      <c r="F30">
        <f t="shared" si="3"/>
        <v>45</v>
      </c>
      <c r="G30">
        <f t="shared" si="4"/>
        <v>54</v>
      </c>
      <c r="I30" t="str">
        <f t="shared" si="5"/>
        <v>28</v>
      </c>
      <c r="J30" t="str">
        <f t="shared" si="6"/>
        <v xml:space="preserve">Bellona </v>
      </c>
      <c r="K30">
        <f t="shared" si="7"/>
        <v>2.9262727442945199E-16</v>
      </c>
      <c r="L30" s="3">
        <f t="shared" si="8"/>
        <v>9.8899999999999993E-13</v>
      </c>
      <c r="M30">
        <f t="shared" si="9"/>
        <v>0.13123899999999999</v>
      </c>
    </row>
    <row r="31" spans="2:13" x14ac:dyDescent="0.35">
      <c r="B31" t="s">
        <v>44</v>
      </c>
      <c r="C31">
        <f t="shared" si="0"/>
        <v>3</v>
      </c>
      <c r="D31">
        <f t="shared" si="1"/>
        <v>14</v>
      </c>
      <c r="E31">
        <f t="shared" si="2"/>
        <v>39</v>
      </c>
      <c r="F31">
        <f t="shared" si="3"/>
        <v>48</v>
      </c>
      <c r="G31">
        <f t="shared" si="4"/>
        <v>57</v>
      </c>
      <c r="I31" t="str">
        <f t="shared" si="5"/>
        <v>29</v>
      </c>
      <c r="J31" t="str">
        <f t="shared" si="6"/>
        <v xml:space="preserve">Amphitrite </v>
      </c>
      <c r="K31">
        <f t="shared" si="7"/>
        <v>1.9758423651245199E-15</v>
      </c>
      <c r="L31" s="3">
        <f t="shared" si="8"/>
        <v>6.6799999999999998E-12</v>
      </c>
      <c r="M31">
        <f t="shared" si="9"/>
        <v>0.88613699999999995</v>
      </c>
    </row>
    <row r="32" spans="2:13" x14ac:dyDescent="0.35">
      <c r="B32" t="s">
        <v>45</v>
      </c>
      <c r="C32">
        <f t="shared" si="0"/>
        <v>3</v>
      </c>
      <c r="D32">
        <f t="shared" si="1"/>
        <v>10</v>
      </c>
      <c r="E32">
        <f t="shared" si="2"/>
        <v>35</v>
      </c>
      <c r="F32">
        <f t="shared" si="3"/>
        <v>44</v>
      </c>
      <c r="G32">
        <f t="shared" si="4"/>
        <v>53</v>
      </c>
      <c r="I32" t="str">
        <f t="shared" si="5"/>
        <v>30</v>
      </c>
      <c r="J32" t="str">
        <f t="shared" si="6"/>
        <v xml:space="preserve">Urania </v>
      </c>
      <c r="K32">
        <f t="shared" si="7"/>
        <v>1.4820190164375201E-16</v>
      </c>
      <c r="L32" s="3">
        <f t="shared" si="8"/>
        <v>5.0099999999999999E-13</v>
      </c>
      <c r="M32">
        <f t="shared" si="9"/>
        <v>6.6465999999999997E-2</v>
      </c>
    </row>
    <row r="33" spans="2:13" x14ac:dyDescent="0.35">
      <c r="B33" t="s">
        <v>46</v>
      </c>
      <c r="C33">
        <f t="shared" si="0"/>
        <v>3</v>
      </c>
      <c r="D33">
        <f t="shared" si="1"/>
        <v>14</v>
      </c>
      <c r="E33">
        <f t="shared" si="2"/>
        <v>39</v>
      </c>
      <c r="F33">
        <f t="shared" si="3"/>
        <v>48</v>
      </c>
      <c r="G33">
        <f t="shared" si="4"/>
        <v>57</v>
      </c>
      <c r="I33" t="str">
        <f t="shared" si="5"/>
        <v>31</v>
      </c>
      <c r="J33" t="str">
        <f t="shared" si="6"/>
        <v xml:space="preserve">Euphrosyne </v>
      </c>
      <c r="K33">
        <f t="shared" si="7"/>
        <v>6.3432804736485999E-15</v>
      </c>
      <c r="L33" s="3">
        <f t="shared" si="8"/>
        <v>2.1399999999999998E-11</v>
      </c>
      <c r="M33">
        <f t="shared" si="9"/>
        <v>2.8448720000000001</v>
      </c>
    </row>
    <row r="34" spans="2:13" x14ac:dyDescent="0.35">
      <c r="B34" t="s">
        <v>47</v>
      </c>
      <c r="C34">
        <f t="shared" si="0"/>
        <v>3</v>
      </c>
      <c r="D34">
        <f t="shared" si="1"/>
        <v>10</v>
      </c>
      <c r="E34">
        <f t="shared" si="2"/>
        <v>35</v>
      </c>
      <c r="F34">
        <f t="shared" si="3"/>
        <v>44</v>
      </c>
      <c r="G34">
        <f t="shared" si="4"/>
        <v>51</v>
      </c>
      <c r="I34" t="str">
        <f t="shared" si="5"/>
        <v>32</v>
      </c>
      <c r="J34" t="str">
        <f t="shared" si="6"/>
        <v xml:space="preserve">Pomona </v>
      </c>
      <c r="K34">
        <f t="shared" si="7"/>
        <v>1.1995850162334401E-16</v>
      </c>
      <c r="L34" s="3">
        <f t="shared" si="8"/>
        <v>4.0499999999999999E-13</v>
      </c>
      <c r="M34">
        <f t="shared" si="9"/>
        <v>5.3800000000000001E-2</v>
      </c>
    </row>
    <row r="35" spans="2:13" x14ac:dyDescent="0.35">
      <c r="B35" t="s">
        <v>48</v>
      </c>
      <c r="C35">
        <f t="shared" si="0"/>
        <v>3</v>
      </c>
      <c r="D35">
        <f t="shared" si="1"/>
        <v>9</v>
      </c>
      <c r="E35">
        <f t="shared" si="2"/>
        <v>34</v>
      </c>
      <c r="F35">
        <f t="shared" si="3"/>
        <v>43</v>
      </c>
      <c r="G35">
        <f t="shared" si="4"/>
        <v>52</v>
      </c>
      <c r="I35" t="str">
        <f t="shared" si="5"/>
        <v>34</v>
      </c>
      <c r="J35" t="str">
        <f t="shared" si="6"/>
        <v xml:space="preserve">Circe </v>
      </c>
      <c r="K35">
        <f t="shared" si="7"/>
        <v>2.9445412915212799E-16</v>
      </c>
      <c r="L35" s="3">
        <f t="shared" si="8"/>
        <v>9.949999999999999E-13</v>
      </c>
      <c r="M35">
        <f t="shared" si="9"/>
        <v>0.13205900000000001</v>
      </c>
    </row>
    <row r="36" spans="2:13" x14ac:dyDescent="0.35">
      <c r="B36" t="s">
        <v>49</v>
      </c>
      <c r="C36">
        <f t="shared" si="0"/>
        <v>3</v>
      </c>
      <c r="D36">
        <f t="shared" si="1"/>
        <v>13</v>
      </c>
      <c r="E36">
        <f t="shared" si="2"/>
        <v>38</v>
      </c>
      <c r="F36">
        <f t="shared" si="3"/>
        <v>47</v>
      </c>
      <c r="G36">
        <f t="shared" si="4"/>
        <v>56</v>
      </c>
      <c r="I36" t="str">
        <f t="shared" si="5"/>
        <v>35</v>
      </c>
      <c r="J36" t="str">
        <f t="shared" si="6"/>
        <v xml:space="preserve">Leukothea </v>
      </c>
      <c r="K36">
        <f t="shared" si="7"/>
        <v>2.3522561732418399E-16</v>
      </c>
      <c r="L36" s="3">
        <f t="shared" si="8"/>
        <v>7.9500000000000005E-13</v>
      </c>
      <c r="M36">
        <f t="shared" si="9"/>
        <v>0.10549500000000001</v>
      </c>
    </row>
    <row r="37" spans="2:13" x14ac:dyDescent="0.35">
      <c r="B37" t="s">
        <v>50</v>
      </c>
      <c r="C37">
        <f t="shared" si="0"/>
        <v>3</v>
      </c>
      <c r="D37">
        <f t="shared" si="1"/>
        <v>12</v>
      </c>
      <c r="E37">
        <f t="shared" si="2"/>
        <v>37</v>
      </c>
      <c r="F37">
        <f t="shared" si="3"/>
        <v>46</v>
      </c>
      <c r="G37">
        <f t="shared" si="4"/>
        <v>55</v>
      </c>
      <c r="I37" t="str">
        <f t="shared" si="5"/>
        <v>36</v>
      </c>
      <c r="J37" t="str">
        <f t="shared" si="6"/>
        <v xml:space="preserve">Atalante </v>
      </c>
      <c r="K37">
        <f t="shared" si="7"/>
        <v>1.6970600184097E-16</v>
      </c>
      <c r="L37" s="3">
        <f t="shared" si="8"/>
        <v>5.7399999999999998E-13</v>
      </c>
      <c r="M37">
        <f t="shared" si="9"/>
        <v>7.6110999999999998E-2</v>
      </c>
    </row>
    <row r="38" spans="2:13" x14ac:dyDescent="0.35">
      <c r="B38" t="s">
        <v>51</v>
      </c>
      <c r="C38">
        <f t="shared" si="0"/>
        <v>3</v>
      </c>
      <c r="D38">
        <f t="shared" si="1"/>
        <v>9</v>
      </c>
      <c r="E38">
        <f t="shared" si="2"/>
        <v>34</v>
      </c>
      <c r="F38">
        <f t="shared" si="3"/>
        <v>43</v>
      </c>
      <c r="G38">
        <f t="shared" si="4"/>
        <v>52</v>
      </c>
      <c r="I38" t="str">
        <f t="shared" si="5"/>
        <v>37</v>
      </c>
      <c r="J38" t="str">
        <f t="shared" si="6"/>
        <v xml:space="preserve">Fides </v>
      </c>
      <c r="K38">
        <f t="shared" si="7"/>
        <v>2.1856205771130499E-16</v>
      </c>
      <c r="L38" s="3">
        <f t="shared" si="8"/>
        <v>7.3899999999999998E-13</v>
      </c>
      <c r="M38">
        <f t="shared" si="9"/>
        <v>9.8021999999999998E-2</v>
      </c>
    </row>
    <row r="39" spans="2:13" x14ac:dyDescent="0.35">
      <c r="B39" t="s">
        <v>52</v>
      </c>
      <c r="C39">
        <f t="shared" si="0"/>
        <v>3</v>
      </c>
      <c r="D39">
        <f t="shared" si="1"/>
        <v>8</v>
      </c>
      <c r="E39">
        <f t="shared" si="2"/>
        <v>33</v>
      </c>
      <c r="F39">
        <f t="shared" si="3"/>
        <v>42</v>
      </c>
      <c r="G39">
        <f t="shared" si="4"/>
        <v>51</v>
      </c>
      <c r="I39" t="str">
        <f t="shared" si="5"/>
        <v>38</v>
      </c>
      <c r="J39" t="str">
        <f t="shared" si="6"/>
        <v xml:space="preserve">Leda </v>
      </c>
      <c r="K39">
        <f t="shared" si="7"/>
        <v>1.32328596474676E-16</v>
      </c>
      <c r="L39" s="3">
        <f t="shared" si="8"/>
        <v>4.4700000000000001E-13</v>
      </c>
      <c r="M39">
        <f t="shared" si="9"/>
        <v>5.9347999999999998E-2</v>
      </c>
    </row>
    <row r="40" spans="2:13" x14ac:dyDescent="0.35">
      <c r="B40" t="s">
        <v>53</v>
      </c>
      <c r="C40">
        <f t="shared" si="0"/>
        <v>3</v>
      </c>
      <c r="D40">
        <f t="shared" si="1"/>
        <v>12</v>
      </c>
      <c r="E40">
        <f t="shared" si="2"/>
        <v>37</v>
      </c>
      <c r="F40">
        <f t="shared" si="3"/>
        <v>46</v>
      </c>
      <c r="G40">
        <f t="shared" si="4"/>
        <v>55</v>
      </c>
      <c r="I40" t="str">
        <f t="shared" si="5"/>
        <v>39</v>
      </c>
      <c r="J40" t="str">
        <f t="shared" si="6"/>
        <v xml:space="preserve">Laetitia </v>
      </c>
      <c r="K40">
        <f t="shared" si="7"/>
        <v>1.4975196825567E-15</v>
      </c>
      <c r="L40" s="3">
        <f t="shared" si="8"/>
        <v>5.0599999999999998E-12</v>
      </c>
      <c r="M40">
        <f t="shared" si="9"/>
        <v>0.67161599999999999</v>
      </c>
    </row>
    <row r="41" spans="2:13" x14ac:dyDescent="0.35">
      <c r="B41" t="s">
        <v>54</v>
      </c>
      <c r="C41">
        <f t="shared" si="0"/>
        <v>3</v>
      </c>
      <c r="D41">
        <f t="shared" si="1"/>
        <v>12</v>
      </c>
      <c r="E41">
        <f t="shared" si="2"/>
        <v>37</v>
      </c>
      <c r="F41">
        <f t="shared" si="3"/>
        <v>46</v>
      </c>
      <c r="G41">
        <f t="shared" si="4"/>
        <v>55</v>
      </c>
      <c r="I41" t="str">
        <f t="shared" si="5"/>
        <v>40</v>
      </c>
      <c r="J41" t="str">
        <f t="shared" si="6"/>
        <v xml:space="preserve">Harmonia </v>
      </c>
      <c r="K41">
        <f t="shared" si="7"/>
        <v>2.9524140803084199E-16</v>
      </c>
      <c r="L41" s="3">
        <f t="shared" si="8"/>
        <v>9.9799999999999999E-13</v>
      </c>
      <c r="M41">
        <f t="shared" si="9"/>
        <v>0.132412</v>
      </c>
    </row>
    <row r="42" spans="2:13" x14ac:dyDescent="0.35">
      <c r="B42" t="s">
        <v>55</v>
      </c>
      <c r="C42">
        <f t="shared" si="0"/>
        <v>3</v>
      </c>
      <c r="D42">
        <f t="shared" si="1"/>
        <v>10</v>
      </c>
      <c r="E42">
        <f t="shared" si="2"/>
        <v>35</v>
      </c>
      <c r="F42">
        <f t="shared" si="3"/>
        <v>44</v>
      </c>
      <c r="G42">
        <f t="shared" si="4"/>
        <v>53</v>
      </c>
      <c r="I42" t="str">
        <f t="shared" si="5"/>
        <v>41</v>
      </c>
      <c r="J42" t="str">
        <f t="shared" si="6"/>
        <v xml:space="preserve">Daphne </v>
      </c>
      <c r="K42">
        <f t="shared" si="7"/>
        <v>9.3242237621988606E-16</v>
      </c>
      <c r="L42" s="3">
        <f t="shared" si="8"/>
        <v>3.1500000000000001E-12</v>
      </c>
      <c r="M42">
        <f t="shared" si="9"/>
        <v>0.41817799999999999</v>
      </c>
    </row>
    <row r="43" spans="2:13" x14ac:dyDescent="0.35">
      <c r="B43" t="s">
        <v>56</v>
      </c>
      <c r="C43">
        <f t="shared" si="0"/>
        <v>3</v>
      </c>
      <c r="D43">
        <f t="shared" si="1"/>
        <v>8</v>
      </c>
      <c r="E43">
        <f t="shared" si="2"/>
        <v>33</v>
      </c>
      <c r="F43">
        <f t="shared" si="3"/>
        <v>42</v>
      </c>
      <c r="G43">
        <f t="shared" si="4"/>
        <v>51</v>
      </c>
      <c r="I43" t="str">
        <f t="shared" si="5"/>
        <v>42</v>
      </c>
      <c r="J43" t="str">
        <f t="shared" si="6"/>
        <v xml:space="preserve">Isis </v>
      </c>
      <c r="K43">
        <f t="shared" si="7"/>
        <v>2.7653166434743801E-16</v>
      </c>
      <c r="L43" s="3">
        <f t="shared" si="8"/>
        <v>9.3499999999999995E-13</v>
      </c>
      <c r="M43">
        <f t="shared" si="9"/>
        <v>0.12402100000000001</v>
      </c>
    </row>
    <row r="44" spans="2:13" x14ac:dyDescent="0.35">
      <c r="B44" t="s">
        <v>57</v>
      </c>
      <c r="C44">
        <f t="shared" si="0"/>
        <v>3</v>
      </c>
      <c r="D44">
        <f t="shared" si="1"/>
        <v>11</v>
      </c>
      <c r="E44">
        <f t="shared" si="2"/>
        <v>36</v>
      </c>
      <c r="F44">
        <f t="shared" si="3"/>
        <v>45</v>
      </c>
      <c r="G44">
        <f t="shared" si="4"/>
        <v>54</v>
      </c>
      <c r="I44" t="str">
        <f t="shared" si="5"/>
        <v>43</v>
      </c>
      <c r="J44" t="str">
        <f t="shared" si="6"/>
        <v xml:space="preserve">Ariadne </v>
      </c>
      <c r="K44">
        <f t="shared" si="7"/>
        <v>7.27539385334071E-17</v>
      </c>
      <c r="L44" s="3">
        <f t="shared" si="8"/>
        <v>2.4600000000000001E-13</v>
      </c>
      <c r="M44">
        <f t="shared" si="9"/>
        <v>3.2628999999999998E-2</v>
      </c>
    </row>
    <row r="45" spans="2:13" x14ac:dyDescent="0.35">
      <c r="B45" t="s">
        <v>58</v>
      </c>
      <c r="C45">
        <f t="shared" si="0"/>
        <v>3</v>
      </c>
      <c r="D45">
        <f t="shared" si="1"/>
        <v>8</v>
      </c>
      <c r="E45">
        <f t="shared" si="2"/>
        <v>33</v>
      </c>
      <c r="F45">
        <f t="shared" si="3"/>
        <v>42</v>
      </c>
      <c r="G45">
        <f t="shared" si="4"/>
        <v>51</v>
      </c>
      <c r="I45" t="str">
        <f t="shared" si="5"/>
        <v>44</v>
      </c>
      <c r="J45" t="str">
        <f t="shared" si="6"/>
        <v xml:space="preserve">Nysa </v>
      </c>
      <c r="K45">
        <f t="shared" si="7"/>
        <v>4.68864072012922E-17</v>
      </c>
      <c r="L45" s="3">
        <f t="shared" si="8"/>
        <v>1.5800000000000001E-13</v>
      </c>
      <c r="M45">
        <f t="shared" si="9"/>
        <v>2.1028000000000002E-2</v>
      </c>
    </row>
    <row r="46" spans="2:13" x14ac:dyDescent="0.35">
      <c r="B46" t="s">
        <v>59</v>
      </c>
      <c r="C46">
        <f t="shared" si="0"/>
        <v>3</v>
      </c>
      <c r="D46">
        <f t="shared" si="1"/>
        <v>11</v>
      </c>
      <c r="E46">
        <f t="shared" si="2"/>
        <v>36</v>
      </c>
      <c r="F46">
        <f t="shared" si="3"/>
        <v>45</v>
      </c>
      <c r="G46">
        <f t="shared" si="4"/>
        <v>53</v>
      </c>
      <c r="I46" t="str">
        <f t="shared" si="5"/>
        <v>45</v>
      </c>
      <c r="J46" t="str">
        <f t="shared" si="6"/>
        <v xml:space="preserve">Eugenia </v>
      </c>
      <c r="K46">
        <f t="shared" si="7"/>
        <v>8.42567801856793E-16</v>
      </c>
      <c r="L46" s="3">
        <f t="shared" si="8"/>
        <v>2.8500000000000002E-12</v>
      </c>
      <c r="M46">
        <f t="shared" si="9"/>
        <v>0.37787999999999999</v>
      </c>
    </row>
    <row r="47" spans="2:13" x14ac:dyDescent="0.35">
      <c r="B47" t="s">
        <v>60</v>
      </c>
      <c r="C47">
        <f t="shared" si="0"/>
        <v>3</v>
      </c>
      <c r="D47">
        <f t="shared" si="1"/>
        <v>10</v>
      </c>
      <c r="E47">
        <f t="shared" si="2"/>
        <v>35</v>
      </c>
      <c r="F47">
        <f t="shared" si="3"/>
        <v>44</v>
      </c>
      <c r="G47">
        <f t="shared" si="4"/>
        <v>52</v>
      </c>
      <c r="I47" t="str">
        <f t="shared" si="5"/>
        <v>46</v>
      </c>
      <c r="J47" t="str">
        <f t="shared" si="6"/>
        <v xml:space="preserve">Hestia </v>
      </c>
      <c r="K47">
        <f t="shared" si="7"/>
        <v>3.2728000000000001E-16</v>
      </c>
      <c r="L47" s="3">
        <f t="shared" si="8"/>
        <v>1.1099999999999999E-12</v>
      </c>
      <c r="M47">
        <f t="shared" si="9"/>
        <v>0.14677999999999999</v>
      </c>
    </row>
    <row r="48" spans="2:13" x14ac:dyDescent="0.35">
      <c r="B48" t="s">
        <v>61</v>
      </c>
      <c r="C48">
        <f t="shared" si="0"/>
        <v>3</v>
      </c>
      <c r="D48">
        <f t="shared" si="1"/>
        <v>10</v>
      </c>
      <c r="E48">
        <f t="shared" si="2"/>
        <v>35</v>
      </c>
      <c r="F48">
        <f t="shared" si="3"/>
        <v>44</v>
      </c>
      <c r="G48">
        <f t="shared" si="4"/>
        <v>53</v>
      </c>
      <c r="I48" t="str">
        <f t="shared" si="5"/>
        <v>47</v>
      </c>
      <c r="J48" t="str">
        <f t="shared" si="6"/>
        <v xml:space="preserve">Aglaja </v>
      </c>
      <c r="K48">
        <f t="shared" si="7"/>
        <v>5.5435235615988802E-16</v>
      </c>
      <c r="L48" s="3">
        <f t="shared" si="8"/>
        <v>1.8699999999999999E-12</v>
      </c>
      <c r="M48">
        <f t="shared" si="9"/>
        <v>0.24861900000000001</v>
      </c>
    </row>
    <row r="49" spans="2:13" x14ac:dyDescent="0.35">
      <c r="B49" t="s">
        <v>62</v>
      </c>
      <c r="C49">
        <f t="shared" si="0"/>
        <v>3</v>
      </c>
      <c r="D49">
        <f t="shared" si="1"/>
        <v>9</v>
      </c>
      <c r="E49">
        <f t="shared" si="2"/>
        <v>34</v>
      </c>
      <c r="F49">
        <f t="shared" si="3"/>
        <v>43</v>
      </c>
      <c r="G49">
        <f t="shared" si="4"/>
        <v>52</v>
      </c>
      <c r="I49" t="str">
        <f t="shared" si="5"/>
        <v>48</v>
      </c>
      <c r="J49" t="str">
        <f t="shared" si="6"/>
        <v xml:space="preserve">Doris </v>
      </c>
      <c r="K49">
        <f t="shared" si="7"/>
        <v>2.53109172601506E-15</v>
      </c>
      <c r="L49" s="3">
        <f t="shared" si="8"/>
        <v>8.5500000000000005E-12</v>
      </c>
      <c r="M49">
        <f t="shared" si="9"/>
        <v>1.135159</v>
      </c>
    </row>
    <row r="50" spans="2:13" x14ac:dyDescent="0.35">
      <c r="B50" t="s">
        <v>63</v>
      </c>
      <c r="C50">
        <f t="shared" si="0"/>
        <v>3</v>
      </c>
      <c r="D50">
        <f t="shared" si="1"/>
        <v>9</v>
      </c>
      <c r="E50">
        <f t="shared" si="2"/>
        <v>34</v>
      </c>
      <c r="F50">
        <f t="shared" si="3"/>
        <v>43</v>
      </c>
      <c r="G50">
        <f t="shared" si="4"/>
        <v>52</v>
      </c>
      <c r="I50" t="str">
        <f t="shared" si="5"/>
        <v>49</v>
      </c>
      <c r="J50" t="str">
        <f t="shared" si="6"/>
        <v xml:space="preserve">Pales </v>
      </c>
      <c r="K50">
        <f t="shared" si="7"/>
        <v>7.5494816293144002E-17</v>
      </c>
      <c r="L50" s="3">
        <f t="shared" si="8"/>
        <v>2.5500000000000002E-13</v>
      </c>
      <c r="M50">
        <f t="shared" si="9"/>
        <v>3.3857999999999999E-2</v>
      </c>
    </row>
    <row r="51" spans="2:13" x14ac:dyDescent="0.35">
      <c r="B51" t="s">
        <v>64</v>
      </c>
      <c r="C51">
        <f t="shared" si="0"/>
        <v>3</v>
      </c>
      <c r="D51">
        <f t="shared" si="1"/>
        <v>12</v>
      </c>
      <c r="E51">
        <f t="shared" si="2"/>
        <v>37</v>
      </c>
      <c r="F51">
        <f t="shared" si="3"/>
        <v>46</v>
      </c>
      <c r="G51">
        <f t="shared" si="4"/>
        <v>55</v>
      </c>
      <c r="I51" t="str">
        <f t="shared" si="5"/>
        <v>50</v>
      </c>
      <c r="J51" t="str">
        <f t="shared" si="6"/>
        <v xml:space="preserve">Virginia </v>
      </c>
      <c r="K51">
        <f t="shared" si="7"/>
        <v>1.63332639111751E-16</v>
      </c>
      <c r="L51" s="3">
        <f t="shared" si="8"/>
        <v>5.5199999999999997E-13</v>
      </c>
      <c r="M51">
        <f t="shared" si="9"/>
        <v>7.3251999999999998E-2</v>
      </c>
    </row>
    <row r="52" spans="2:13" x14ac:dyDescent="0.35">
      <c r="B52" t="s">
        <v>65</v>
      </c>
      <c r="C52">
        <f t="shared" si="0"/>
        <v>3</v>
      </c>
      <c r="D52">
        <f t="shared" si="1"/>
        <v>11</v>
      </c>
      <c r="E52">
        <f t="shared" si="2"/>
        <v>36</v>
      </c>
      <c r="F52">
        <f t="shared" si="3"/>
        <v>45</v>
      </c>
      <c r="G52">
        <f t="shared" si="4"/>
        <v>54</v>
      </c>
      <c r="I52" t="str">
        <f t="shared" si="5"/>
        <v>51</v>
      </c>
      <c r="J52" t="str">
        <f t="shared" si="6"/>
        <v xml:space="preserve">Nemausa </v>
      </c>
      <c r="K52">
        <f t="shared" si="7"/>
        <v>2.5705491133531398E-16</v>
      </c>
      <c r="L52" s="3">
        <f t="shared" si="8"/>
        <v>8.6900000000000003E-13</v>
      </c>
      <c r="M52">
        <f t="shared" si="9"/>
        <v>0.115285</v>
      </c>
    </row>
    <row r="53" spans="2:13" x14ac:dyDescent="0.35">
      <c r="B53" t="s">
        <v>66</v>
      </c>
      <c r="C53">
        <f t="shared" si="0"/>
        <v>3</v>
      </c>
      <c r="D53">
        <f t="shared" si="1"/>
        <v>10</v>
      </c>
      <c r="E53">
        <f t="shared" si="2"/>
        <v>35</v>
      </c>
      <c r="F53">
        <f t="shared" si="3"/>
        <v>44</v>
      </c>
      <c r="G53">
        <f t="shared" si="4"/>
        <v>53</v>
      </c>
      <c r="I53" t="str">
        <f t="shared" si="5"/>
        <v>52</v>
      </c>
      <c r="J53" t="str">
        <f t="shared" si="6"/>
        <v xml:space="preserve">Europa </v>
      </c>
      <c r="K53">
        <f t="shared" si="7"/>
        <v>2.47678810125586E-15</v>
      </c>
      <c r="L53" s="3">
        <f t="shared" si="8"/>
        <v>8.3699999999999993E-12</v>
      </c>
      <c r="M53">
        <f t="shared" si="9"/>
        <v>1.1108039999999999</v>
      </c>
    </row>
    <row r="54" spans="2:13" x14ac:dyDescent="0.35">
      <c r="B54" t="s">
        <v>67</v>
      </c>
      <c r="C54">
        <f t="shared" si="0"/>
        <v>3</v>
      </c>
      <c r="D54">
        <f t="shared" si="1"/>
        <v>11</v>
      </c>
      <c r="E54">
        <f t="shared" si="2"/>
        <v>36</v>
      </c>
      <c r="F54">
        <f t="shared" si="3"/>
        <v>45</v>
      </c>
      <c r="G54">
        <f t="shared" si="4"/>
        <v>54</v>
      </c>
      <c r="I54" t="str">
        <f t="shared" si="5"/>
        <v>53</v>
      </c>
      <c r="J54" t="str">
        <f t="shared" si="6"/>
        <v xml:space="preserve">Kalypso </v>
      </c>
      <c r="K54">
        <f t="shared" si="7"/>
        <v>6.2392433107751601E-17</v>
      </c>
      <c r="L54" s="3">
        <f t="shared" si="8"/>
        <v>2.1100000000000001E-13</v>
      </c>
      <c r="M54">
        <f t="shared" si="9"/>
        <v>2.7982E-2</v>
      </c>
    </row>
    <row r="55" spans="2:13" x14ac:dyDescent="0.35">
      <c r="B55" t="s">
        <v>68</v>
      </c>
      <c r="C55">
        <f t="shared" si="0"/>
        <v>3</v>
      </c>
      <c r="D55">
        <f t="shared" si="1"/>
        <v>13</v>
      </c>
      <c r="E55">
        <f t="shared" si="2"/>
        <v>38</v>
      </c>
      <c r="F55">
        <f t="shared" si="3"/>
        <v>47</v>
      </c>
      <c r="G55">
        <f t="shared" si="4"/>
        <v>56</v>
      </c>
      <c r="I55" t="str">
        <f t="shared" si="5"/>
        <v>54</v>
      </c>
      <c r="J55" t="str">
        <f t="shared" si="6"/>
        <v xml:space="preserve">Alexandra </v>
      </c>
      <c r="K55">
        <f t="shared" si="7"/>
        <v>5.6241736501924501E-16</v>
      </c>
      <c r="L55" s="3">
        <f t="shared" si="8"/>
        <v>1.9E-12</v>
      </c>
      <c r="M55">
        <f t="shared" si="9"/>
        <v>0.25223600000000002</v>
      </c>
    </row>
    <row r="56" spans="2:13" x14ac:dyDescent="0.35">
      <c r="B56" t="s">
        <v>69</v>
      </c>
      <c r="C56">
        <f t="shared" si="0"/>
        <v>3</v>
      </c>
      <c r="D56">
        <f t="shared" si="1"/>
        <v>10</v>
      </c>
      <c r="E56">
        <f t="shared" si="2"/>
        <v>35</v>
      </c>
      <c r="F56">
        <f t="shared" si="3"/>
        <v>44</v>
      </c>
      <c r="G56">
        <f t="shared" si="4"/>
        <v>53</v>
      </c>
      <c r="I56" t="str">
        <f t="shared" si="5"/>
        <v>56</v>
      </c>
      <c r="J56" t="str">
        <f t="shared" si="6"/>
        <v xml:space="preserve">Melete </v>
      </c>
      <c r="K56">
        <f t="shared" si="7"/>
        <v>3.6992883127021199E-16</v>
      </c>
      <c r="L56" s="3">
        <f t="shared" si="8"/>
        <v>1.2499999999999999E-12</v>
      </c>
      <c r="M56">
        <f t="shared" si="9"/>
        <v>0.165908</v>
      </c>
    </row>
    <row r="57" spans="2:13" x14ac:dyDescent="0.35">
      <c r="B57" t="s">
        <v>70</v>
      </c>
      <c r="C57">
        <f t="shared" si="0"/>
        <v>3</v>
      </c>
      <c r="D57">
        <f t="shared" si="1"/>
        <v>13</v>
      </c>
      <c r="E57">
        <f t="shared" si="2"/>
        <v>38</v>
      </c>
      <c r="F57">
        <f t="shared" si="3"/>
        <v>47</v>
      </c>
      <c r="G57">
        <f t="shared" si="4"/>
        <v>55</v>
      </c>
      <c r="I57" t="str">
        <f t="shared" si="5"/>
        <v>57</v>
      </c>
      <c r="J57" t="str">
        <f t="shared" si="6"/>
        <v xml:space="preserve">Mnemosyne </v>
      </c>
      <c r="K57">
        <f t="shared" si="7"/>
        <v>3.68060192063965E-16</v>
      </c>
      <c r="L57" s="3">
        <f t="shared" si="8"/>
        <v>1.24E-12</v>
      </c>
      <c r="M57">
        <f t="shared" si="9"/>
        <v>0.16506999999999999</v>
      </c>
    </row>
    <row r="58" spans="2:13" x14ac:dyDescent="0.35">
      <c r="B58" t="s">
        <v>71</v>
      </c>
      <c r="C58">
        <f t="shared" si="0"/>
        <v>3</v>
      </c>
      <c r="D58">
        <f t="shared" si="1"/>
        <v>13</v>
      </c>
      <c r="E58">
        <f t="shared" si="2"/>
        <v>38</v>
      </c>
      <c r="F58">
        <f t="shared" si="3"/>
        <v>47</v>
      </c>
      <c r="G58">
        <f t="shared" si="4"/>
        <v>56</v>
      </c>
      <c r="I58" t="str">
        <f t="shared" si="5"/>
        <v>58</v>
      </c>
      <c r="J58" t="str">
        <f t="shared" si="6"/>
        <v xml:space="preserve">Concordia </v>
      </c>
      <c r="K58">
        <f t="shared" si="7"/>
        <v>8.481173911466E-17</v>
      </c>
      <c r="L58" s="3">
        <f t="shared" si="8"/>
        <v>2.8699999999999999E-13</v>
      </c>
      <c r="M58">
        <f t="shared" si="9"/>
        <v>3.8037000000000001E-2</v>
      </c>
    </row>
    <row r="59" spans="2:13" x14ac:dyDescent="0.35">
      <c r="B59" t="s">
        <v>72</v>
      </c>
      <c r="C59">
        <f t="shared" si="0"/>
        <v>3</v>
      </c>
      <c r="D59">
        <f t="shared" si="1"/>
        <v>9</v>
      </c>
      <c r="E59">
        <f t="shared" si="2"/>
        <v>34</v>
      </c>
      <c r="F59">
        <f t="shared" si="3"/>
        <v>43</v>
      </c>
      <c r="G59">
        <f t="shared" si="4"/>
        <v>52</v>
      </c>
      <c r="I59" t="str">
        <f t="shared" si="5"/>
        <v>59</v>
      </c>
      <c r="J59" t="str">
        <f t="shared" si="6"/>
        <v xml:space="preserve">Elpis </v>
      </c>
      <c r="K59">
        <f t="shared" si="7"/>
        <v>6.3394427275876504E-16</v>
      </c>
      <c r="L59" s="3">
        <f t="shared" si="8"/>
        <v>2.1400000000000002E-12</v>
      </c>
      <c r="M59">
        <f t="shared" si="9"/>
        <v>0.28431499999999998</v>
      </c>
    </row>
    <row r="60" spans="2:13" x14ac:dyDescent="0.35">
      <c r="B60" t="s">
        <v>73</v>
      </c>
      <c r="C60">
        <f t="shared" si="0"/>
        <v>3</v>
      </c>
      <c r="D60">
        <f t="shared" si="1"/>
        <v>8</v>
      </c>
      <c r="E60">
        <f t="shared" si="2"/>
        <v>33</v>
      </c>
      <c r="F60">
        <f t="shared" si="3"/>
        <v>42</v>
      </c>
      <c r="G60">
        <f t="shared" si="4"/>
        <v>51</v>
      </c>
      <c r="I60" t="str">
        <f t="shared" si="5"/>
        <v>60</v>
      </c>
      <c r="J60" t="str">
        <f t="shared" si="6"/>
        <v xml:space="preserve">Echo </v>
      </c>
      <c r="K60">
        <f t="shared" si="7"/>
        <v>5.0911367830144598E-17</v>
      </c>
      <c r="L60" s="3">
        <f t="shared" si="8"/>
        <v>1.72E-13</v>
      </c>
      <c r="M60">
        <f t="shared" si="9"/>
        <v>2.2832999999999999E-2</v>
      </c>
    </row>
    <row r="61" spans="2:13" x14ac:dyDescent="0.35">
      <c r="B61" t="s">
        <v>74</v>
      </c>
      <c r="C61">
        <f t="shared" si="0"/>
        <v>3</v>
      </c>
      <c r="D61">
        <f t="shared" si="1"/>
        <v>9</v>
      </c>
      <c r="E61">
        <f t="shared" si="2"/>
        <v>34</v>
      </c>
      <c r="F61">
        <f t="shared" si="3"/>
        <v>43</v>
      </c>
      <c r="G61">
        <f t="shared" si="4"/>
        <v>52</v>
      </c>
      <c r="I61" t="str">
        <f t="shared" si="5"/>
        <v>62</v>
      </c>
      <c r="J61" t="str">
        <f t="shared" si="6"/>
        <v xml:space="preserve">Erato </v>
      </c>
      <c r="K61">
        <f t="shared" si="7"/>
        <v>1.08904819196005E-16</v>
      </c>
      <c r="L61" s="3">
        <f t="shared" si="8"/>
        <v>3.68E-13</v>
      </c>
      <c r="M61">
        <f t="shared" si="9"/>
        <v>4.8842000000000003E-2</v>
      </c>
    </row>
    <row r="62" spans="2:13" x14ac:dyDescent="0.35">
      <c r="B62" t="s">
        <v>75</v>
      </c>
      <c r="C62">
        <f t="shared" si="0"/>
        <v>3</v>
      </c>
      <c r="D62">
        <f t="shared" si="1"/>
        <v>11</v>
      </c>
      <c r="E62">
        <f t="shared" si="2"/>
        <v>36</v>
      </c>
      <c r="F62">
        <f t="shared" si="3"/>
        <v>45</v>
      </c>
      <c r="G62">
        <f t="shared" si="4"/>
        <v>54</v>
      </c>
      <c r="I62" t="str">
        <f t="shared" si="5"/>
        <v>63</v>
      </c>
      <c r="J62" t="str">
        <f t="shared" si="6"/>
        <v xml:space="preserve">Ausonia </v>
      </c>
      <c r="K62">
        <f t="shared" si="7"/>
        <v>5.6404017439762402E-17</v>
      </c>
      <c r="L62" s="3">
        <f t="shared" si="8"/>
        <v>1.9099999999999999E-13</v>
      </c>
      <c r="M62">
        <f t="shared" si="9"/>
        <v>2.5295999999999999E-2</v>
      </c>
    </row>
    <row r="63" spans="2:13" x14ac:dyDescent="0.35">
      <c r="B63" t="s">
        <v>76</v>
      </c>
      <c r="C63">
        <f t="shared" si="0"/>
        <v>3</v>
      </c>
      <c r="D63">
        <f t="shared" si="1"/>
        <v>10</v>
      </c>
      <c r="E63">
        <f t="shared" si="2"/>
        <v>35</v>
      </c>
      <c r="F63">
        <f t="shared" si="3"/>
        <v>44</v>
      </c>
      <c r="G63">
        <f t="shared" si="4"/>
        <v>53</v>
      </c>
      <c r="I63" t="str">
        <f t="shared" si="5"/>
        <v>65</v>
      </c>
      <c r="J63" t="str">
        <f t="shared" si="6"/>
        <v xml:space="preserve">Cybele </v>
      </c>
      <c r="K63">
        <f t="shared" si="7"/>
        <v>3.1806592826525401E-15</v>
      </c>
      <c r="L63" s="3">
        <f t="shared" si="8"/>
        <v>1.0699999999999999E-11</v>
      </c>
      <c r="M63">
        <f t="shared" si="9"/>
        <v>1.4264810000000001</v>
      </c>
    </row>
    <row r="64" spans="2:13" x14ac:dyDescent="0.35">
      <c r="B64" t="s">
        <v>77</v>
      </c>
      <c r="C64">
        <f t="shared" si="0"/>
        <v>3</v>
      </c>
      <c r="D64">
        <f t="shared" si="1"/>
        <v>8</v>
      </c>
      <c r="E64">
        <f t="shared" si="2"/>
        <v>33</v>
      </c>
      <c r="F64">
        <f t="shared" si="3"/>
        <v>42</v>
      </c>
      <c r="G64">
        <f t="shared" si="4"/>
        <v>51</v>
      </c>
      <c r="I64" t="str">
        <f t="shared" si="5"/>
        <v>68</v>
      </c>
      <c r="J64" t="str">
        <f t="shared" si="6"/>
        <v xml:space="preserve">Leto </v>
      </c>
      <c r="K64">
        <f t="shared" si="7"/>
        <v>3.4310265912379598E-16</v>
      </c>
      <c r="L64" s="3">
        <f t="shared" si="8"/>
        <v>1.1599999999999999E-12</v>
      </c>
      <c r="M64">
        <f t="shared" si="9"/>
        <v>0.15387700000000001</v>
      </c>
    </row>
    <row r="65" spans="2:13" x14ac:dyDescent="0.35">
      <c r="B65" t="s">
        <v>78</v>
      </c>
      <c r="C65">
        <f t="shared" si="0"/>
        <v>3</v>
      </c>
      <c r="D65">
        <f t="shared" si="1"/>
        <v>12</v>
      </c>
      <c r="E65">
        <f t="shared" si="2"/>
        <v>37</v>
      </c>
      <c r="F65">
        <f t="shared" si="3"/>
        <v>46</v>
      </c>
      <c r="G65">
        <f t="shared" si="4"/>
        <v>55</v>
      </c>
      <c r="I65" t="str">
        <f t="shared" si="5"/>
        <v>69</v>
      </c>
      <c r="J65" t="str">
        <f t="shared" si="6"/>
        <v xml:space="preserve">Hesperia </v>
      </c>
      <c r="K65">
        <f t="shared" si="7"/>
        <v>5.1446100208767295E-16</v>
      </c>
      <c r="L65" s="3">
        <f t="shared" si="8"/>
        <v>1.7400000000000001E-12</v>
      </c>
      <c r="M65">
        <f t="shared" si="9"/>
        <v>0.23072799999999999</v>
      </c>
    </row>
    <row r="66" spans="2:13" x14ac:dyDescent="0.35">
      <c r="B66" t="s">
        <v>79</v>
      </c>
      <c r="C66">
        <f t="shared" si="0"/>
        <v>3</v>
      </c>
      <c r="D66">
        <f t="shared" si="1"/>
        <v>12</v>
      </c>
      <c r="E66">
        <f t="shared" si="2"/>
        <v>37</v>
      </c>
      <c r="F66">
        <f t="shared" si="3"/>
        <v>46</v>
      </c>
      <c r="G66">
        <f t="shared" si="4"/>
        <v>55</v>
      </c>
      <c r="I66" t="str">
        <f t="shared" si="5"/>
        <v>70</v>
      </c>
      <c r="J66" t="str">
        <f t="shared" si="6"/>
        <v xml:space="preserve">Panopaea </v>
      </c>
      <c r="K66">
        <f t="shared" si="7"/>
        <v>2.76888884015784E-16</v>
      </c>
      <c r="L66" s="3">
        <f t="shared" si="8"/>
        <v>9.3600000000000005E-13</v>
      </c>
      <c r="M66">
        <f t="shared" si="9"/>
        <v>0.124181</v>
      </c>
    </row>
    <row r="67" spans="2:13" x14ac:dyDescent="0.35">
      <c r="B67" t="s">
        <v>80</v>
      </c>
      <c r="C67">
        <f t="shared" si="0"/>
        <v>3</v>
      </c>
      <c r="D67">
        <f t="shared" si="1"/>
        <v>9</v>
      </c>
      <c r="E67">
        <f t="shared" si="2"/>
        <v>34</v>
      </c>
      <c r="F67">
        <f t="shared" si="3"/>
        <v>43</v>
      </c>
      <c r="G67">
        <f t="shared" si="4"/>
        <v>52</v>
      </c>
      <c r="I67" t="str">
        <f t="shared" si="5"/>
        <v>71</v>
      </c>
      <c r="J67" t="str">
        <f t="shared" si="6"/>
        <v xml:space="preserve">Niobe </v>
      </c>
      <c r="K67">
        <f t="shared" si="7"/>
        <v>1.4244927463509499E-16</v>
      </c>
      <c r="L67" s="3">
        <f t="shared" si="8"/>
        <v>4.8099999999999997E-13</v>
      </c>
      <c r="M67">
        <f t="shared" si="9"/>
        <v>6.3885999999999998E-2</v>
      </c>
    </row>
    <row r="68" spans="2:13" x14ac:dyDescent="0.35">
      <c r="B68" t="s">
        <v>81</v>
      </c>
      <c r="C68">
        <f t="shared" ref="C68:C131" si="10">FIND(" ",B68)</f>
        <v>3</v>
      </c>
      <c r="D68">
        <f t="shared" ref="D68:D131" si="11">FIND(" ",B68,C68+1)</f>
        <v>11</v>
      </c>
      <c r="E68">
        <f t="shared" ref="E68:E131" si="12">FIND(" ",B68,D68+1)</f>
        <v>36</v>
      </c>
      <c r="F68">
        <f t="shared" ref="F68:F131" si="13">FIND(" ",B68,E68+1)</f>
        <v>45</v>
      </c>
      <c r="G68">
        <f t="shared" ref="G68:G131" si="14">LEN(B68)+1</f>
        <v>54</v>
      </c>
      <c r="I68" t="str">
        <f t="shared" ref="I68:I131" si="15">LEFT(B68,C68-1)</f>
        <v>72</v>
      </c>
      <c r="J68" t="str">
        <f t="shared" ref="J68:J131" si="16">MID(B68,C68+1,D68-C68)</f>
        <v xml:space="preserve">Feronia </v>
      </c>
      <c r="K68">
        <f t="shared" ref="K68:K131" si="17">VALUE(MID(B68,D68+1,E68-D68))</f>
        <v>7.9950510449165398E-17</v>
      </c>
      <c r="L68" s="3">
        <f t="shared" ref="L68:L131" si="18">VALUE(MID(B68,E68+1,F68-E68))</f>
        <v>2.7000000000000001E-13</v>
      </c>
      <c r="M68">
        <f t="shared" ref="M68:M131" si="19">VALUE(MID(B68,F68+1,G68-F68))</f>
        <v>3.5857E-2</v>
      </c>
    </row>
    <row r="69" spans="2:13" x14ac:dyDescent="0.35">
      <c r="B69" t="s">
        <v>82</v>
      </c>
      <c r="C69">
        <f t="shared" si="10"/>
        <v>3</v>
      </c>
      <c r="D69">
        <f t="shared" si="11"/>
        <v>11</v>
      </c>
      <c r="E69">
        <f t="shared" si="12"/>
        <v>36</v>
      </c>
      <c r="F69">
        <f t="shared" si="13"/>
        <v>45</v>
      </c>
      <c r="G69">
        <f t="shared" si="14"/>
        <v>54</v>
      </c>
      <c r="I69" t="str">
        <f t="shared" si="15"/>
        <v>74</v>
      </c>
      <c r="J69" t="str">
        <f t="shared" si="16"/>
        <v xml:space="preserve">Galatea </v>
      </c>
      <c r="K69">
        <f t="shared" si="17"/>
        <v>3.5073744512956101E-16</v>
      </c>
      <c r="L69" s="3">
        <f t="shared" si="18"/>
        <v>1.19E-12</v>
      </c>
      <c r="M69">
        <f t="shared" si="19"/>
        <v>0.157301</v>
      </c>
    </row>
    <row r="70" spans="2:13" x14ac:dyDescent="0.35">
      <c r="B70" t="s">
        <v>83</v>
      </c>
      <c r="C70">
        <f t="shared" si="10"/>
        <v>3</v>
      </c>
      <c r="D70">
        <f t="shared" si="11"/>
        <v>12</v>
      </c>
      <c r="E70">
        <f t="shared" si="12"/>
        <v>37</v>
      </c>
      <c r="F70">
        <f t="shared" si="13"/>
        <v>46</v>
      </c>
      <c r="G70">
        <f t="shared" si="14"/>
        <v>55</v>
      </c>
      <c r="I70" t="str">
        <f t="shared" si="15"/>
        <v>75</v>
      </c>
      <c r="J70" t="str">
        <f t="shared" si="16"/>
        <v xml:space="preserve">Eurydike </v>
      </c>
      <c r="K70">
        <f t="shared" si="17"/>
        <v>4.35737462507712E-17</v>
      </c>
      <c r="L70" s="3">
        <f t="shared" si="18"/>
        <v>1.47E-13</v>
      </c>
      <c r="M70">
        <f t="shared" si="19"/>
        <v>1.9542E-2</v>
      </c>
    </row>
    <row r="71" spans="2:13" x14ac:dyDescent="0.35">
      <c r="B71" t="s">
        <v>84</v>
      </c>
      <c r="C71">
        <f t="shared" si="10"/>
        <v>3</v>
      </c>
      <c r="D71">
        <f t="shared" si="11"/>
        <v>9</v>
      </c>
      <c r="E71">
        <f t="shared" si="12"/>
        <v>34</v>
      </c>
      <c r="F71">
        <f t="shared" si="13"/>
        <v>43</v>
      </c>
      <c r="G71">
        <f t="shared" si="14"/>
        <v>51</v>
      </c>
      <c r="I71" t="str">
        <f t="shared" si="15"/>
        <v>76</v>
      </c>
      <c r="J71" t="str">
        <f t="shared" si="16"/>
        <v xml:space="preserve">Freia </v>
      </c>
      <c r="K71">
        <f t="shared" si="17"/>
        <v>8.3122000000000003E-16</v>
      </c>
      <c r="L71" s="3">
        <f t="shared" si="18"/>
        <v>2.8099999999999999E-12</v>
      </c>
      <c r="M71">
        <f t="shared" si="19"/>
        <v>0.37279000000000001</v>
      </c>
    </row>
    <row r="72" spans="2:13" x14ac:dyDescent="0.35">
      <c r="B72" t="s">
        <v>85</v>
      </c>
      <c r="C72">
        <f t="shared" si="10"/>
        <v>3</v>
      </c>
      <c r="D72">
        <f t="shared" si="11"/>
        <v>10</v>
      </c>
      <c r="E72">
        <f t="shared" si="12"/>
        <v>35</v>
      </c>
      <c r="F72">
        <f t="shared" si="13"/>
        <v>44</v>
      </c>
      <c r="G72">
        <f t="shared" si="14"/>
        <v>53</v>
      </c>
      <c r="I72" t="str">
        <f t="shared" si="15"/>
        <v>77</v>
      </c>
      <c r="J72" t="str">
        <f t="shared" si="16"/>
        <v xml:space="preserve">Frigga </v>
      </c>
      <c r="K72">
        <f t="shared" si="17"/>
        <v>4.9312955095007201E-17</v>
      </c>
      <c r="L72" s="3">
        <f t="shared" si="18"/>
        <v>1.67E-13</v>
      </c>
      <c r="M72">
        <f t="shared" si="19"/>
        <v>2.2116E-2</v>
      </c>
    </row>
    <row r="73" spans="2:13" x14ac:dyDescent="0.35">
      <c r="B73" t="s">
        <v>86</v>
      </c>
      <c r="C73">
        <f t="shared" si="10"/>
        <v>3</v>
      </c>
      <c r="D73">
        <f t="shared" si="11"/>
        <v>9</v>
      </c>
      <c r="E73">
        <f t="shared" si="12"/>
        <v>34</v>
      </c>
      <c r="F73">
        <f t="shared" si="13"/>
        <v>43</v>
      </c>
      <c r="G73">
        <f t="shared" si="14"/>
        <v>52</v>
      </c>
      <c r="I73" t="str">
        <f t="shared" si="15"/>
        <v>78</v>
      </c>
      <c r="J73" t="str">
        <f t="shared" si="16"/>
        <v xml:space="preserve">Diana </v>
      </c>
      <c r="K73">
        <f t="shared" si="17"/>
        <v>8.40190625346388E-17</v>
      </c>
      <c r="L73" s="3">
        <f t="shared" si="18"/>
        <v>2.84E-13</v>
      </c>
      <c r="M73">
        <f t="shared" si="19"/>
        <v>3.7680999999999999E-2</v>
      </c>
    </row>
    <row r="74" spans="2:13" x14ac:dyDescent="0.35">
      <c r="B74" t="s">
        <v>87</v>
      </c>
      <c r="C74">
        <f t="shared" si="10"/>
        <v>3</v>
      </c>
      <c r="D74">
        <f t="shared" si="11"/>
        <v>12</v>
      </c>
      <c r="E74">
        <f t="shared" si="12"/>
        <v>37</v>
      </c>
      <c r="F74">
        <f t="shared" si="13"/>
        <v>46</v>
      </c>
      <c r="G74">
        <f t="shared" si="14"/>
        <v>55</v>
      </c>
      <c r="I74" t="str">
        <f t="shared" si="15"/>
        <v>79</v>
      </c>
      <c r="J74" t="str">
        <f t="shared" si="16"/>
        <v xml:space="preserve">Eurynome </v>
      </c>
      <c r="K74">
        <f t="shared" si="17"/>
        <v>8.3518243314079403E-17</v>
      </c>
      <c r="L74" s="3">
        <f t="shared" si="18"/>
        <v>2.8200000000000001E-13</v>
      </c>
      <c r="M74">
        <f t="shared" si="19"/>
        <v>3.7456999999999997E-2</v>
      </c>
    </row>
    <row r="75" spans="2:13" x14ac:dyDescent="0.35">
      <c r="B75" t="s">
        <v>88</v>
      </c>
      <c r="C75">
        <f t="shared" si="10"/>
        <v>3</v>
      </c>
      <c r="D75">
        <f t="shared" si="11"/>
        <v>10</v>
      </c>
      <c r="E75">
        <f t="shared" si="12"/>
        <v>35</v>
      </c>
      <c r="F75">
        <f t="shared" si="13"/>
        <v>44</v>
      </c>
      <c r="G75">
        <f t="shared" si="14"/>
        <v>53</v>
      </c>
      <c r="I75" t="str">
        <f t="shared" si="15"/>
        <v>80</v>
      </c>
      <c r="J75" t="str">
        <f t="shared" si="16"/>
        <v xml:space="preserve">Sappho </v>
      </c>
      <c r="K75">
        <f t="shared" si="17"/>
        <v>1.1614439541131E-16</v>
      </c>
      <c r="L75" s="3">
        <f t="shared" si="18"/>
        <v>3.92E-13</v>
      </c>
      <c r="M75">
        <f t="shared" si="19"/>
        <v>5.2089000000000003E-2</v>
      </c>
    </row>
    <row r="76" spans="2:13" x14ac:dyDescent="0.35">
      <c r="B76" t="s">
        <v>89</v>
      </c>
      <c r="C76">
        <f t="shared" si="10"/>
        <v>3</v>
      </c>
      <c r="D76">
        <f t="shared" si="11"/>
        <v>15</v>
      </c>
      <c r="E76">
        <f t="shared" si="12"/>
        <v>40</v>
      </c>
      <c r="F76">
        <f t="shared" si="13"/>
        <v>49</v>
      </c>
      <c r="G76">
        <f t="shared" si="14"/>
        <v>58</v>
      </c>
      <c r="I76" t="str">
        <f t="shared" si="15"/>
        <v>81</v>
      </c>
      <c r="J76" t="str">
        <f t="shared" si="16"/>
        <v xml:space="preserve">Terpsichore </v>
      </c>
      <c r="K76">
        <f t="shared" si="17"/>
        <v>1.02236755455613E-16</v>
      </c>
      <c r="L76" s="3">
        <f t="shared" si="18"/>
        <v>3.4499999999999999E-13</v>
      </c>
      <c r="M76">
        <f t="shared" si="19"/>
        <v>4.5851999999999997E-2</v>
      </c>
    </row>
    <row r="77" spans="2:13" x14ac:dyDescent="0.35">
      <c r="B77" t="s">
        <v>90</v>
      </c>
      <c r="C77">
        <f t="shared" si="10"/>
        <v>3</v>
      </c>
      <c r="D77">
        <f t="shared" si="11"/>
        <v>11</v>
      </c>
      <c r="E77">
        <f t="shared" si="12"/>
        <v>36</v>
      </c>
      <c r="F77">
        <f t="shared" si="13"/>
        <v>45</v>
      </c>
      <c r="G77">
        <f t="shared" si="14"/>
        <v>54</v>
      </c>
      <c r="I77" t="str">
        <f t="shared" si="15"/>
        <v>82</v>
      </c>
      <c r="J77" t="str">
        <f t="shared" si="16"/>
        <v xml:space="preserve">Alkmene </v>
      </c>
      <c r="K77">
        <f t="shared" si="17"/>
        <v>6.6012607669307705E-17</v>
      </c>
      <c r="L77" s="3">
        <f t="shared" si="18"/>
        <v>2.2300000000000001E-13</v>
      </c>
      <c r="M77">
        <f t="shared" si="19"/>
        <v>2.9606E-2</v>
      </c>
    </row>
    <row r="78" spans="2:13" x14ac:dyDescent="0.35">
      <c r="B78" t="s">
        <v>91</v>
      </c>
      <c r="C78">
        <f t="shared" si="10"/>
        <v>3</v>
      </c>
      <c r="D78">
        <f t="shared" si="11"/>
        <v>11</v>
      </c>
      <c r="E78">
        <f t="shared" si="12"/>
        <v>36</v>
      </c>
      <c r="F78">
        <f t="shared" si="13"/>
        <v>45</v>
      </c>
      <c r="G78">
        <f t="shared" si="14"/>
        <v>54</v>
      </c>
      <c r="I78" t="str">
        <f t="shared" si="15"/>
        <v>83</v>
      </c>
      <c r="J78" t="str">
        <f t="shared" si="16"/>
        <v xml:space="preserve">Beatrix </v>
      </c>
      <c r="K78">
        <f t="shared" si="17"/>
        <v>1.09683489062603E-16</v>
      </c>
      <c r="L78" s="3">
        <f t="shared" si="18"/>
        <v>3.7099999999999998E-13</v>
      </c>
      <c r="M78">
        <f t="shared" si="19"/>
        <v>4.9190999999999999E-2</v>
      </c>
    </row>
    <row r="79" spans="2:13" x14ac:dyDescent="0.35">
      <c r="B79" t="s">
        <v>92</v>
      </c>
      <c r="C79">
        <f t="shared" si="10"/>
        <v>3</v>
      </c>
      <c r="D79">
        <f t="shared" si="11"/>
        <v>8</v>
      </c>
      <c r="E79">
        <f t="shared" si="12"/>
        <v>33</v>
      </c>
      <c r="F79">
        <f t="shared" si="13"/>
        <v>42</v>
      </c>
      <c r="G79">
        <f t="shared" si="14"/>
        <v>51</v>
      </c>
      <c r="I79" t="str">
        <f t="shared" si="15"/>
        <v>84</v>
      </c>
      <c r="J79" t="str">
        <f t="shared" si="16"/>
        <v xml:space="preserve">Klio </v>
      </c>
      <c r="K79">
        <f t="shared" si="17"/>
        <v>1.2573126556318801E-16</v>
      </c>
      <c r="L79" s="3">
        <f t="shared" si="18"/>
        <v>4.2500000000000001E-13</v>
      </c>
      <c r="M79">
        <f t="shared" si="19"/>
        <v>5.6389000000000002E-2</v>
      </c>
    </row>
    <row r="80" spans="2:13" x14ac:dyDescent="0.35">
      <c r="B80" t="s">
        <v>93</v>
      </c>
      <c r="C80">
        <f t="shared" si="10"/>
        <v>3</v>
      </c>
      <c r="D80">
        <f t="shared" si="11"/>
        <v>6</v>
      </c>
      <c r="E80">
        <f t="shared" si="12"/>
        <v>31</v>
      </c>
      <c r="F80">
        <f t="shared" si="13"/>
        <v>40</v>
      </c>
      <c r="G80">
        <f t="shared" si="14"/>
        <v>49</v>
      </c>
      <c r="I80" t="str">
        <f t="shared" si="15"/>
        <v>85</v>
      </c>
      <c r="J80" t="str">
        <f t="shared" si="16"/>
        <v xml:space="preserve">Io </v>
      </c>
      <c r="K80">
        <f t="shared" si="17"/>
        <v>9.2540854530185294E-16</v>
      </c>
      <c r="L80" s="3">
        <f t="shared" si="18"/>
        <v>3.1300000000000002E-12</v>
      </c>
      <c r="M80">
        <f t="shared" si="19"/>
        <v>0.41503299999999999</v>
      </c>
    </row>
    <row r="81" spans="2:13" x14ac:dyDescent="0.35">
      <c r="B81" t="s">
        <v>94</v>
      </c>
      <c r="C81">
        <f t="shared" si="10"/>
        <v>3</v>
      </c>
      <c r="D81">
        <f t="shared" si="11"/>
        <v>10</v>
      </c>
      <c r="E81">
        <f t="shared" si="12"/>
        <v>35</v>
      </c>
      <c r="F81">
        <f t="shared" si="13"/>
        <v>44</v>
      </c>
      <c r="G81">
        <f t="shared" si="14"/>
        <v>53</v>
      </c>
      <c r="I81" t="str">
        <f t="shared" si="15"/>
        <v>86</v>
      </c>
      <c r="J81" t="str">
        <f t="shared" si="16"/>
        <v xml:space="preserve">Semele </v>
      </c>
      <c r="K81">
        <f t="shared" si="17"/>
        <v>2.15239955702289E-16</v>
      </c>
      <c r="L81" s="3">
        <f t="shared" si="18"/>
        <v>7.2700000000000003E-13</v>
      </c>
      <c r="M81">
        <f t="shared" si="19"/>
        <v>9.6532000000000007E-2</v>
      </c>
    </row>
    <row r="82" spans="2:13" x14ac:dyDescent="0.35">
      <c r="B82" t="s">
        <v>95</v>
      </c>
      <c r="C82">
        <f t="shared" si="10"/>
        <v>3</v>
      </c>
      <c r="D82">
        <f t="shared" si="11"/>
        <v>10</v>
      </c>
      <c r="E82">
        <f t="shared" si="12"/>
        <v>35</v>
      </c>
      <c r="F82">
        <f t="shared" si="13"/>
        <v>44</v>
      </c>
      <c r="G82">
        <f t="shared" si="14"/>
        <v>53</v>
      </c>
      <c r="I82" t="str">
        <f t="shared" si="15"/>
        <v>87</v>
      </c>
      <c r="J82" t="str">
        <f t="shared" si="16"/>
        <v xml:space="preserve">Sylvia </v>
      </c>
      <c r="K82">
        <f t="shared" si="17"/>
        <v>2.1992951735740702E-15</v>
      </c>
      <c r="L82" s="3">
        <f t="shared" si="18"/>
        <v>7.4300000000000005E-12</v>
      </c>
      <c r="M82">
        <f t="shared" si="19"/>
        <v>0.98635300000000004</v>
      </c>
    </row>
    <row r="83" spans="2:13" x14ac:dyDescent="0.35">
      <c r="B83" t="s">
        <v>96</v>
      </c>
      <c r="C83">
        <f t="shared" si="10"/>
        <v>3</v>
      </c>
      <c r="D83">
        <f t="shared" si="11"/>
        <v>10</v>
      </c>
      <c r="E83">
        <f t="shared" si="12"/>
        <v>35</v>
      </c>
      <c r="F83">
        <f t="shared" si="13"/>
        <v>44</v>
      </c>
      <c r="G83">
        <f t="shared" si="14"/>
        <v>53</v>
      </c>
      <c r="I83" t="str">
        <f t="shared" si="15"/>
        <v>88</v>
      </c>
      <c r="J83" t="str">
        <f t="shared" si="16"/>
        <v xml:space="preserve">Thisbe </v>
      </c>
      <c r="K83">
        <f t="shared" si="17"/>
        <v>2.57711412731104E-15</v>
      </c>
      <c r="L83" s="3">
        <f t="shared" si="18"/>
        <v>8.7099999999999998E-12</v>
      </c>
      <c r="M83">
        <f t="shared" si="19"/>
        <v>1.155799</v>
      </c>
    </row>
    <row r="84" spans="2:13" x14ac:dyDescent="0.35">
      <c r="B84" t="s">
        <v>97</v>
      </c>
      <c r="C84">
        <f t="shared" si="10"/>
        <v>3</v>
      </c>
      <c r="D84">
        <f t="shared" si="11"/>
        <v>9</v>
      </c>
      <c r="E84">
        <f t="shared" si="12"/>
        <v>34</v>
      </c>
      <c r="F84">
        <f t="shared" si="13"/>
        <v>43</v>
      </c>
      <c r="G84">
        <f t="shared" si="14"/>
        <v>52</v>
      </c>
      <c r="I84" t="str">
        <f t="shared" si="15"/>
        <v>89</v>
      </c>
      <c r="J84" t="str">
        <f t="shared" si="16"/>
        <v xml:space="preserve">Julia </v>
      </c>
      <c r="K84">
        <f t="shared" si="17"/>
        <v>3.40203115743942E-16</v>
      </c>
      <c r="L84" s="3">
        <f t="shared" si="18"/>
        <v>1.1499999999999999E-12</v>
      </c>
      <c r="M84">
        <f t="shared" si="19"/>
        <v>0.15257599999999999</v>
      </c>
    </row>
    <row r="85" spans="2:13" x14ac:dyDescent="0.35">
      <c r="B85" t="s">
        <v>98</v>
      </c>
      <c r="C85">
        <f t="shared" si="10"/>
        <v>3</v>
      </c>
      <c r="D85">
        <f t="shared" si="11"/>
        <v>11</v>
      </c>
      <c r="E85">
        <f t="shared" si="12"/>
        <v>36</v>
      </c>
      <c r="F85">
        <f t="shared" si="13"/>
        <v>45</v>
      </c>
      <c r="G85">
        <f t="shared" si="14"/>
        <v>54</v>
      </c>
      <c r="I85" t="str">
        <f t="shared" si="15"/>
        <v>90</v>
      </c>
      <c r="J85" t="str">
        <f t="shared" si="16"/>
        <v xml:space="preserve">Antiope </v>
      </c>
      <c r="K85">
        <f t="shared" si="17"/>
        <v>1.2351963628284901E-16</v>
      </c>
      <c r="L85" s="3">
        <f t="shared" si="18"/>
        <v>4.1699999999999999E-13</v>
      </c>
      <c r="M85">
        <f t="shared" si="19"/>
        <v>5.5397000000000002E-2</v>
      </c>
    </row>
    <row r="86" spans="2:13" x14ac:dyDescent="0.35">
      <c r="B86" t="s">
        <v>99</v>
      </c>
      <c r="C86">
        <f t="shared" si="10"/>
        <v>3</v>
      </c>
      <c r="D86">
        <f t="shared" si="11"/>
        <v>10</v>
      </c>
      <c r="E86">
        <f t="shared" si="12"/>
        <v>35</v>
      </c>
      <c r="F86">
        <f t="shared" si="13"/>
        <v>44</v>
      </c>
      <c r="G86">
        <f t="shared" si="14"/>
        <v>53</v>
      </c>
      <c r="I86" t="str">
        <f t="shared" si="15"/>
        <v>91</v>
      </c>
      <c r="J86" t="str">
        <f t="shared" si="16"/>
        <v xml:space="preserve">Aegina </v>
      </c>
      <c r="K86">
        <f t="shared" si="17"/>
        <v>2.440461677701E-16</v>
      </c>
      <c r="L86" s="3">
        <f t="shared" si="18"/>
        <v>8.2500000000000002E-13</v>
      </c>
      <c r="M86">
        <f t="shared" si="19"/>
        <v>0.10945100000000001</v>
      </c>
    </row>
    <row r="87" spans="2:13" x14ac:dyDescent="0.35">
      <c r="B87" t="s">
        <v>100</v>
      </c>
      <c r="C87">
        <f t="shared" si="10"/>
        <v>3</v>
      </c>
      <c r="D87">
        <f t="shared" si="11"/>
        <v>10</v>
      </c>
      <c r="E87">
        <f t="shared" si="12"/>
        <v>35</v>
      </c>
      <c r="F87">
        <f t="shared" si="13"/>
        <v>44</v>
      </c>
      <c r="G87">
        <f t="shared" si="14"/>
        <v>53</v>
      </c>
      <c r="I87" t="str">
        <f t="shared" si="15"/>
        <v>92</v>
      </c>
      <c r="J87" t="str">
        <f t="shared" si="16"/>
        <v xml:space="preserve">Undina </v>
      </c>
      <c r="K87">
        <f t="shared" si="17"/>
        <v>4.0369435176860698E-16</v>
      </c>
      <c r="L87" s="3">
        <f t="shared" si="18"/>
        <v>1.3600000000000001E-12</v>
      </c>
      <c r="M87">
        <f t="shared" si="19"/>
        <v>0.18105099999999999</v>
      </c>
    </row>
    <row r="88" spans="2:13" x14ac:dyDescent="0.35">
      <c r="B88" t="s">
        <v>101</v>
      </c>
      <c r="C88">
        <f t="shared" si="10"/>
        <v>3</v>
      </c>
      <c r="D88">
        <f t="shared" si="11"/>
        <v>11</v>
      </c>
      <c r="E88">
        <f t="shared" si="12"/>
        <v>36</v>
      </c>
      <c r="F88">
        <f t="shared" si="13"/>
        <v>45</v>
      </c>
      <c r="G88">
        <f t="shared" si="14"/>
        <v>54</v>
      </c>
      <c r="I88" t="str">
        <f t="shared" si="15"/>
        <v>93</v>
      </c>
      <c r="J88" t="str">
        <f t="shared" si="16"/>
        <v xml:space="preserve">Minerva </v>
      </c>
      <c r="K88">
        <f t="shared" si="17"/>
        <v>5.6477307179764701E-16</v>
      </c>
      <c r="L88" s="3">
        <f t="shared" si="18"/>
        <v>1.9100000000000001E-12</v>
      </c>
      <c r="M88">
        <f t="shared" si="19"/>
        <v>0.25329299999999999</v>
      </c>
    </row>
    <row r="89" spans="2:13" x14ac:dyDescent="0.35">
      <c r="B89" t="s">
        <v>102</v>
      </c>
      <c r="C89">
        <f t="shared" si="10"/>
        <v>3</v>
      </c>
      <c r="D89">
        <f t="shared" si="11"/>
        <v>10</v>
      </c>
      <c r="E89">
        <f t="shared" si="12"/>
        <v>35</v>
      </c>
      <c r="F89">
        <f t="shared" si="13"/>
        <v>44</v>
      </c>
      <c r="G89">
        <f t="shared" si="14"/>
        <v>53</v>
      </c>
      <c r="I89" t="str">
        <f t="shared" si="15"/>
        <v>94</v>
      </c>
      <c r="J89" t="str">
        <f t="shared" si="16"/>
        <v xml:space="preserve">Aurora </v>
      </c>
      <c r="K89">
        <f t="shared" si="17"/>
        <v>1.2792300000000001E-15</v>
      </c>
      <c r="L89" s="3">
        <f t="shared" si="18"/>
        <v>4.3200000000000002E-12</v>
      </c>
      <c r="M89">
        <f t="shared" si="19"/>
        <v>0.57371700000000003</v>
      </c>
    </row>
    <row r="90" spans="2:13" x14ac:dyDescent="0.35">
      <c r="B90" t="s">
        <v>103</v>
      </c>
      <c r="C90">
        <f t="shared" si="10"/>
        <v>3</v>
      </c>
      <c r="D90">
        <f t="shared" si="11"/>
        <v>12</v>
      </c>
      <c r="E90">
        <f t="shared" si="12"/>
        <v>37</v>
      </c>
      <c r="F90">
        <f t="shared" si="13"/>
        <v>46</v>
      </c>
      <c r="G90">
        <f t="shared" si="14"/>
        <v>55</v>
      </c>
      <c r="I90" t="str">
        <f t="shared" si="15"/>
        <v>95</v>
      </c>
      <c r="J90" t="str">
        <f t="shared" si="16"/>
        <v xml:space="preserve">Arethusa </v>
      </c>
      <c r="K90">
        <f t="shared" si="17"/>
        <v>2.7166197083932498E-16</v>
      </c>
      <c r="L90" s="3">
        <f t="shared" si="18"/>
        <v>9.1799999999999993E-13</v>
      </c>
      <c r="M90">
        <f t="shared" si="19"/>
        <v>0.121837</v>
      </c>
    </row>
    <row r="91" spans="2:13" x14ac:dyDescent="0.35">
      <c r="B91" t="s">
        <v>104</v>
      </c>
      <c r="C91">
        <f t="shared" si="10"/>
        <v>3</v>
      </c>
      <c r="D91">
        <f t="shared" si="11"/>
        <v>9</v>
      </c>
      <c r="E91">
        <f t="shared" si="12"/>
        <v>34</v>
      </c>
      <c r="F91">
        <f t="shared" si="13"/>
        <v>43</v>
      </c>
      <c r="G91">
        <f t="shared" si="14"/>
        <v>52</v>
      </c>
      <c r="I91" t="str">
        <f t="shared" si="15"/>
        <v>96</v>
      </c>
      <c r="J91" t="str">
        <f t="shared" si="16"/>
        <v xml:space="preserve">Aegle </v>
      </c>
      <c r="K91">
        <f t="shared" si="17"/>
        <v>1.5465676956243199E-15</v>
      </c>
      <c r="L91" s="3">
        <f t="shared" si="18"/>
        <v>5.2300000000000001E-12</v>
      </c>
      <c r="M91">
        <f t="shared" si="19"/>
        <v>0.69361399999999995</v>
      </c>
    </row>
    <row r="92" spans="2:13" x14ac:dyDescent="0.35">
      <c r="B92" t="s">
        <v>105</v>
      </c>
      <c r="C92">
        <f t="shared" si="10"/>
        <v>3</v>
      </c>
      <c r="D92">
        <f t="shared" si="11"/>
        <v>10</v>
      </c>
      <c r="E92">
        <f t="shared" si="12"/>
        <v>35</v>
      </c>
      <c r="F92">
        <f t="shared" si="13"/>
        <v>44</v>
      </c>
      <c r="G92">
        <f t="shared" si="14"/>
        <v>53</v>
      </c>
      <c r="I92" t="str">
        <f t="shared" si="15"/>
        <v>97</v>
      </c>
      <c r="J92" t="str">
        <f t="shared" si="16"/>
        <v xml:space="preserve">Klotho </v>
      </c>
      <c r="K92">
        <f t="shared" si="17"/>
        <v>1.03149563583763E-16</v>
      </c>
      <c r="L92" s="3">
        <f t="shared" si="18"/>
        <v>3.4899999999999998E-13</v>
      </c>
      <c r="M92">
        <f t="shared" si="19"/>
        <v>4.6260999999999997E-2</v>
      </c>
    </row>
    <row r="93" spans="2:13" x14ac:dyDescent="0.35">
      <c r="B93" t="s">
        <v>106</v>
      </c>
      <c r="C93">
        <f t="shared" si="10"/>
        <v>3</v>
      </c>
      <c r="D93">
        <f t="shared" si="11"/>
        <v>10</v>
      </c>
      <c r="E93">
        <f t="shared" si="12"/>
        <v>35</v>
      </c>
      <c r="F93">
        <f t="shared" si="13"/>
        <v>44</v>
      </c>
      <c r="G93">
        <f t="shared" si="14"/>
        <v>53</v>
      </c>
      <c r="I93" t="str">
        <f t="shared" si="15"/>
        <v>98</v>
      </c>
      <c r="J93" t="str">
        <f t="shared" si="16"/>
        <v xml:space="preserve">Ianthe </v>
      </c>
      <c r="K93">
        <f t="shared" si="17"/>
        <v>2.44283174173206E-16</v>
      </c>
      <c r="L93" s="3">
        <f t="shared" si="18"/>
        <v>8.2600000000000001E-13</v>
      </c>
      <c r="M93">
        <f t="shared" si="19"/>
        <v>0.109558</v>
      </c>
    </row>
    <row r="94" spans="2:13" x14ac:dyDescent="0.35">
      <c r="B94" t="s">
        <v>107</v>
      </c>
      <c r="C94">
        <f t="shared" si="10"/>
        <v>3</v>
      </c>
      <c r="D94">
        <f t="shared" si="11"/>
        <v>8</v>
      </c>
      <c r="E94">
        <f t="shared" si="12"/>
        <v>33</v>
      </c>
      <c r="F94">
        <f t="shared" si="13"/>
        <v>42</v>
      </c>
      <c r="G94">
        <f t="shared" si="14"/>
        <v>51</v>
      </c>
      <c r="I94" t="str">
        <f t="shared" si="15"/>
        <v>99</v>
      </c>
      <c r="J94" t="str">
        <f t="shared" si="16"/>
        <v xml:space="preserve">Dike </v>
      </c>
      <c r="K94">
        <f t="shared" si="17"/>
        <v>7.3526620138415902E-17</v>
      </c>
      <c r="L94" s="3">
        <f t="shared" si="18"/>
        <v>2.48E-13</v>
      </c>
      <c r="M94">
        <f t="shared" si="19"/>
        <v>3.2975999999999998E-2</v>
      </c>
    </row>
    <row r="95" spans="2:13" x14ac:dyDescent="0.35">
      <c r="B95" t="s">
        <v>108</v>
      </c>
      <c r="C95">
        <f t="shared" si="10"/>
        <v>4</v>
      </c>
      <c r="D95">
        <f t="shared" si="11"/>
        <v>11</v>
      </c>
      <c r="E95">
        <f t="shared" si="12"/>
        <v>36</v>
      </c>
      <c r="F95">
        <f t="shared" si="13"/>
        <v>45</v>
      </c>
      <c r="G95">
        <f t="shared" si="14"/>
        <v>54</v>
      </c>
      <c r="I95" t="str">
        <f t="shared" si="15"/>
        <v>100</v>
      </c>
      <c r="J95" t="str">
        <f t="shared" si="16"/>
        <v xml:space="preserve">Hekate </v>
      </c>
      <c r="K95">
        <f t="shared" si="17"/>
        <v>1.3659771964686901E-16</v>
      </c>
      <c r="L95" s="3">
        <f t="shared" si="18"/>
        <v>4.6199999999999995E-13</v>
      </c>
      <c r="M95">
        <f t="shared" si="19"/>
        <v>6.1261999999999997E-2</v>
      </c>
    </row>
    <row r="96" spans="2:13" x14ac:dyDescent="0.35">
      <c r="B96" t="s">
        <v>109</v>
      </c>
      <c r="C96">
        <f t="shared" si="10"/>
        <v>4</v>
      </c>
      <c r="D96">
        <f t="shared" si="11"/>
        <v>11</v>
      </c>
      <c r="E96">
        <f t="shared" si="12"/>
        <v>36</v>
      </c>
      <c r="F96">
        <f t="shared" si="13"/>
        <v>45</v>
      </c>
      <c r="G96">
        <f t="shared" si="14"/>
        <v>54</v>
      </c>
      <c r="I96" t="str">
        <f t="shared" si="15"/>
        <v>102</v>
      </c>
      <c r="J96" t="str">
        <f t="shared" si="16"/>
        <v xml:space="preserve">Miriam </v>
      </c>
      <c r="K96">
        <f t="shared" si="17"/>
        <v>1.2812662256605901E-16</v>
      </c>
      <c r="L96" s="3">
        <f t="shared" si="18"/>
        <v>4.3300000000000002E-13</v>
      </c>
      <c r="M96">
        <f t="shared" si="19"/>
        <v>5.7463E-2</v>
      </c>
    </row>
    <row r="97" spans="2:13" x14ac:dyDescent="0.35">
      <c r="B97" t="s">
        <v>110</v>
      </c>
      <c r="C97">
        <f t="shared" si="10"/>
        <v>4</v>
      </c>
      <c r="D97">
        <f t="shared" si="11"/>
        <v>9</v>
      </c>
      <c r="E97">
        <f t="shared" si="12"/>
        <v>34</v>
      </c>
      <c r="F97">
        <f t="shared" si="13"/>
        <v>43</v>
      </c>
      <c r="G97">
        <f t="shared" si="14"/>
        <v>52</v>
      </c>
      <c r="I97" t="str">
        <f t="shared" si="15"/>
        <v>103</v>
      </c>
      <c r="J97" t="str">
        <f t="shared" si="16"/>
        <v xml:space="preserve">Hera </v>
      </c>
      <c r="K97">
        <f t="shared" si="17"/>
        <v>1.00111801685864E-16</v>
      </c>
      <c r="L97" s="3">
        <f t="shared" si="18"/>
        <v>3.3800000000000002E-13</v>
      </c>
      <c r="M97">
        <f t="shared" si="19"/>
        <v>4.4899000000000001E-2</v>
      </c>
    </row>
    <row r="98" spans="2:13" x14ac:dyDescent="0.35">
      <c r="B98" t="s">
        <v>111</v>
      </c>
      <c r="C98">
        <f t="shared" si="10"/>
        <v>4</v>
      </c>
      <c r="D98">
        <f t="shared" si="11"/>
        <v>12</v>
      </c>
      <c r="E98">
        <f t="shared" si="12"/>
        <v>37</v>
      </c>
      <c r="F98">
        <f t="shared" si="13"/>
        <v>46</v>
      </c>
      <c r="G98">
        <f t="shared" si="14"/>
        <v>55</v>
      </c>
      <c r="I98" t="str">
        <f t="shared" si="15"/>
        <v>104</v>
      </c>
      <c r="J98" t="str">
        <f t="shared" si="16"/>
        <v xml:space="preserve">Klymene </v>
      </c>
      <c r="K98">
        <f t="shared" si="17"/>
        <v>4.8122396678018704E-16</v>
      </c>
      <c r="L98" s="3" t="e">
        <f t="shared" si="18"/>
        <v>#VALUE!</v>
      </c>
      <c r="M98">
        <f t="shared" si="19"/>
        <v>0.21582200000000001</v>
      </c>
    </row>
    <row r="99" spans="2:13" x14ac:dyDescent="0.35">
      <c r="B99" t="s">
        <v>112</v>
      </c>
      <c r="C99">
        <f t="shared" si="10"/>
        <v>4</v>
      </c>
      <c r="D99">
        <f t="shared" si="11"/>
        <v>12</v>
      </c>
      <c r="E99">
        <f t="shared" si="12"/>
        <v>37</v>
      </c>
      <c r="F99">
        <f t="shared" si="13"/>
        <v>46</v>
      </c>
      <c r="G99">
        <f t="shared" si="14"/>
        <v>55</v>
      </c>
      <c r="I99" t="str">
        <f t="shared" si="15"/>
        <v>105</v>
      </c>
      <c r="J99" t="str">
        <f t="shared" si="16"/>
        <v xml:space="preserve">Artemis </v>
      </c>
      <c r="K99">
        <f t="shared" si="17"/>
        <v>3.7154667975341401E-16</v>
      </c>
      <c r="L99" s="3">
        <f t="shared" si="18"/>
        <v>1.2600000000000001E-12</v>
      </c>
      <c r="M99">
        <f t="shared" si="19"/>
        <v>0.166633</v>
      </c>
    </row>
    <row r="100" spans="2:13" x14ac:dyDescent="0.35">
      <c r="B100" t="s">
        <v>113</v>
      </c>
      <c r="C100">
        <f t="shared" si="10"/>
        <v>4</v>
      </c>
      <c r="D100">
        <f t="shared" si="11"/>
        <v>10</v>
      </c>
      <c r="E100">
        <f t="shared" si="12"/>
        <v>35</v>
      </c>
      <c r="F100">
        <f t="shared" si="13"/>
        <v>44</v>
      </c>
      <c r="G100">
        <f t="shared" si="14"/>
        <v>53</v>
      </c>
      <c r="I100" t="str">
        <f t="shared" si="15"/>
        <v>106</v>
      </c>
      <c r="J100" t="str">
        <f t="shared" si="16"/>
        <v xml:space="preserve">Dione </v>
      </c>
      <c r="K100">
        <f t="shared" si="17"/>
        <v>5.3973999999999898E-16</v>
      </c>
      <c r="L100" s="3">
        <f t="shared" si="18"/>
        <v>1.8199999999999999E-12</v>
      </c>
      <c r="M100">
        <f t="shared" si="19"/>
        <v>0.242066</v>
      </c>
    </row>
    <row r="101" spans="2:13" x14ac:dyDescent="0.35">
      <c r="B101" t="s">
        <v>114</v>
      </c>
      <c r="C101">
        <f t="shared" si="10"/>
        <v>4</v>
      </c>
      <c r="D101">
        <f t="shared" si="11"/>
        <v>12</v>
      </c>
      <c r="E101">
        <f t="shared" si="12"/>
        <v>37</v>
      </c>
      <c r="F101">
        <f t="shared" si="13"/>
        <v>46</v>
      </c>
      <c r="G101">
        <f t="shared" si="14"/>
        <v>55</v>
      </c>
      <c r="I101" t="str">
        <f t="shared" si="15"/>
        <v>107</v>
      </c>
      <c r="J101" t="str">
        <f t="shared" si="16"/>
        <v xml:space="preserve">Camilla </v>
      </c>
      <c r="K101">
        <f t="shared" si="17"/>
        <v>1.67172099170064E-15</v>
      </c>
      <c r="L101" s="3">
        <f t="shared" si="18"/>
        <v>5.6500000000000004E-12</v>
      </c>
      <c r="M101">
        <f t="shared" si="19"/>
        <v>0.74974300000000005</v>
      </c>
    </row>
    <row r="102" spans="2:13" x14ac:dyDescent="0.35">
      <c r="B102" t="s">
        <v>115</v>
      </c>
      <c r="C102">
        <f t="shared" si="10"/>
        <v>4</v>
      </c>
      <c r="D102">
        <f t="shared" si="11"/>
        <v>14</v>
      </c>
      <c r="E102">
        <f t="shared" si="12"/>
        <v>39</v>
      </c>
      <c r="F102">
        <f t="shared" si="13"/>
        <v>48</v>
      </c>
      <c r="G102">
        <f t="shared" si="14"/>
        <v>57</v>
      </c>
      <c r="I102" t="str">
        <f t="shared" si="15"/>
        <v>109</v>
      </c>
      <c r="J102" t="str">
        <f t="shared" si="16"/>
        <v xml:space="preserve">Felicitas </v>
      </c>
      <c r="K102">
        <f t="shared" si="17"/>
        <v>1.0826185861581899E-16</v>
      </c>
      <c r="L102" s="3">
        <f t="shared" si="18"/>
        <v>3.6600000000000001E-13</v>
      </c>
      <c r="M102">
        <f t="shared" si="19"/>
        <v>4.8554E-2</v>
      </c>
    </row>
    <row r="103" spans="2:13" x14ac:dyDescent="0.35">
      <c r="B103" t="s">
        <v>116</v>
      </c>
      <c r="C103">
        <f t="shared" si="10"/>
        <v>4</v>
      </c>
      <c r="D103">
        <f t="shared" si="11"/>
        <v>10</v>
      </c>
      <c r="E103">
        <f t="shared" si="12"/>
        <v>35</v>
      </c>
      <c r="F103">
        <f t="shared" si="13"/>
        <v>44</v>
      </c>
      <c r="G103">
        <f t="shared" si="14"/>
        <v>53</v>
      </c>
      <c r="I103" t="str">
        <f t="shared" si="15"/>
        <v>110</v>
      </c>
      <c r="J103" t="str">
        <f t="shared" si="16"/>
        <v xml:space="preserve">Lydia </v>
      </c>
      <c r="K103">
        <f t="shared" si="17"/>
        <v>1.4076985722105E-16</v>
      </c>
      <c r="L103" s="3">
        <f t="shared" si="18"/>
        <v>4.7599999999999999E-13</v>
      </c>
      <c r="M103">
        <f t="shared" si="19"/>
        <v>6.3132999999999995E-2</v>
      </c>
    </row>
    <row r="104" spans="2:13" x14ac:dyDescent="0.35">
      <c r="B104" t="s">
        <v>117</v>
      </c>
      <c r="C104">
        <f t="shared" si="10"/>
        <v>4</v>
      </c>
      <c r="D104">
        <f t="shared" si="11"/>
        <v>8</v>
      </c>
      <c r="E104">
        <f t="shared" si="12"/>
        <v>33</v>
      </c>
      <c r="F104">
        <f t="shared" si="13"/>
        <v>42</v>
      </c>
      <c r="G104">
        <f t="shared" si="14"/>
        <v>51</v>
      </c>
      <c r="I104" t="str">
        <f t="shared" si="15"/>
        <v>111</v>
      </c>
      <c r="J104" t="str">
        <f t="shared" si="16"/>
        <v xml:space="preserve">Ate </v>
      </c>
      <c r="K104">
        <f t="shared" si="17"/>
        <v>3.3519192811280499E-17</v>
      </c>
      <c r="L104" s="3">
        <f t="shared" si="18"/>
        <v>1.13E-13</v>
      </c>
      <c r="M104">
        <f t="shared" si="19"/>
        <v>1.5032999999999999E-2</v>
      </c>
    </row>
    <row r="105" spans="2:13" x14ac:dyDescent="0.35">
      <c r="B105" t="s">
        <v>118</v>
      </c>
      <c r="C105">
        <f t="shared" si="10"/>
        <v>4</v>
      </c>
      <c r="D105">
        <f t="shared" si="11"/>
        <v>14</v>
      </c>
      <c r="E105">
        <f t="shared" si="12"/>
        <v>39</v>
      </c>
      <c r="F105">
        <f t="shared" si="13"/>
        <v>48</v>
      </c>
      <c r="G105">
        <f t="shared" si="14"/>
        <v>57</v>
      </c>
      <c r="I105" t="str">
        <f t="shared" si="15"/>
        <v>112</v>
      </c>
      <c r="J105" t="str">
        <f t="shared" si="16"/>
        <v xml:space="preserve">Iphigenia </v>
      </c>
      <c r="K105">
        <f t="shared" si="17"/>
        <v>5.7960397015532303E-17</v>
      </c>
      <c r="L105" s="3">
        <f t="shared" si="18"/>
        <v>1.96E-13</v>
      </c>
      <c r="M105">
        <f t="shared" si="19"/>
        <v>2.5994E-2</v>
      </c>
    </row>
    <row r="106" spans="2:13" x14ac:dyDescent="0.35">
      <c r="B106" t="s">
        <v>119</v>
      </c>
      <c r="C106">
        <f t="shared" si="10"/>
        <v>4</v>
      </c>
      <c r="D106">
        <f t="shared" si="11"/>
        <v>13</v>
      </c>
      <c r="E106">
        <f t="shared" si="12"/>
        <v>38</v>
      </c>
      <c r="F106">
        <f t="shared" si="13"/>
        <v>47</v>
      </c>
      <c r="G106">
        <f t="shared" si="14"/>
        <v>56</v>
      </c>
      <c r="I106" t="str">
        <f t="shared" si="15"/>
        <v>113</v>
      </c>
      <c r="J106" t="str">
        <f t="shared" si="16"/>
        <v xml:space="preserve">Amalthea </v>
      </c>
      <c r="K106">
        <f t="shared" si="17"/>
        <v>2.5580213924578101E-17</v>
      </c>
      <c r="L106" s="3">
        <f t="shared" si="18"/>
        <v>8.6400000000000003E-14</v>
      </c>
      <c r="M106">
        <f t="shared" si="19"/>
        <v>1.1472E-2</v>
      </c>
    </row>
    <row r="107" spans="2:13" x14ac:dyDescent="0.35">
      <c r="B107" t="s">
        <v>120</v>
      </c>
      <c r="C107">
        <f t="shared" si="10"/>
        <v>4</v>
      </c>
      <c r="D107">
        <f t="shared" si="11"/>
        <v>14</v>
      </c>
      <c r="E107">
        <f t="shared" si="12"/>
        <v>39</v>
      </c>
      <c r="F107">
        <f t="shared" si="13"/>
        <v>48</v>
      </c>
      <c r="G107">
        <f t="shared" si="14"/>
        <v>57</v>
      </c>
      <c r="I107" t="str">
        <f t="shared" si="15"/>
        <v>114</v>
      </c>
      <c r="J107" t="str">
        <f t="shared" si="16"/>
        <v xml:space="preserve">Kassandra </v>
      </c>
      <c r="K107">
        <f t="shared" si="17"/>
        <v>1.7050000000000001E-16</v>
      </c>
      <c r="L107" s="3">
        <f t="shared" si="18"/>
        <v>5.7599999999999997E-13</v>
      </c>
      <c r="M107">
        <f t="shared" si="19"/>
        <v>7.6466999999999993E-2</v>
      </c>
    </row>
    <row r="108" spans="2:13" x14ac:dyDescent="0.35">
      <c r="B108" t="s">
        <v>121</v>
      </c>
      <c r="C108">
        <f t="shared" si="10"/>
        <v>4</v>
      </c>
      <c r="D108">
        <f t="shared" si="11"/>
        <v>10</v>
      </c>
      <c r="E108">
        <f t="shared" si="12"/>
        <v>35</v>
      </c>
      <c r="F108">
        <f t="shared" si="13"/>
        <v>44</v>
      </c>
      <c r="G108">
        <f t="shared" si="14"/>
        <v>53</v>
      </c>
      <c r="I108" t="str">
        <f t="shared" si="15"/>
        <v>115</v>
      </c>
      <c r="J108" t="str">
        <f t="shared" si="16"/>
        <v xml:space="preserve">Thyra </v>
      </c>
      <c r="K108">
        <f t="shared" si="17"/>
        <v>5.52582419038552E-17</v>
      </c>
      <c r="L108" s="3">
        <f t="shared" si="18"/>
        <v>1.8700000000000001E-13</v>
      </c>
      <c r="M108">
        <f t="shared" si="19"/>
        <v>2.4782999999999999E-2</v>
      </c>
    </row>
    <row r="109" spans="2:13" x14ac:dyDescent="0.35">
      <c r="B109" t="s">
        <v>122</v>
      </c>
      <c r="C109">
        <f t="shared" si="10"/>
        <v>4</v>
      </c>
      <c r="D109">
        <f t="shared" si="11"/>
        <v>10</v>
      </c>
      <c r="E109">
        <f t="shared" si="12"/>
        <v>35</v>
      </c>
      <c r="F109">
        <f t="shared" si="13"/>
        <v>44</v>
      </c>
      <c r="G109">
        <f t="shared" si="14"/>
        <v>53</v>
      </c>
      <c r="I109" t="str">
        <f t="shared" si="15"/>
        <v>117</v>
      </c>
      <c r="J109" t="str">
        <f t="shared" si="16"/>
        <v xml:space="preserve">Lomia </v>
      </c>
      <c r="K109">
        <f t="shared" si="17"/>
        <v>4.4713680178417804E-16</v>
      </c>
      <c r="L109" s="3">
        <f t="shared" si="18"/>
        <v>1.51E-12</v>
      </c>
      <c r="M109">
        <f t="shared" si="19"/>
        <v>0.20053499999999999</v>
      </c>
    </row>
    <row r="110" spans="2:13" x14ac:dyDescent="0.35">
      <c r="B110" t="s">
        <v>123</v>
      </c>
      <c r="C110">
        <f t="shared" si="10"/>
        <v>4</v>
      </c>
      <c r="D110">
        <f t="shared" si="11"/>
        <v>11</v>
      </c>
      <c r="E110">
        <f t="shared" si="12"/>
        <v>36</v>
      </c>
      <c r="F110">
        <f t="shared" si="13"/>
        <v>45</v>
      </c>
      <c r="G110">
        <f t="shared" si="14"/>
        <v>54</v>
      </c>
      <c r="I110" t="str">
        <f t="shared" si="15"/>
        <v>118</v>
      </c>
      <c r="J110" t="str">
        <f t="shared" si="16"/>
        <v xml:space="preserve">Peitho </v>
      </c>
      <c r="K110">
        <f t="shared" si="17"/>
        <v>2.7000759625981299E-17</v>
      </c>
      <c r="L110" s="3">
        <f t="shared" si="18"/>
        <v>9.1200000000000005E-14</v>
      </c>
      <c r="M110">
        <f t="shared" si="19"/>
        <v>1.2109E-2</v>
      </c>
    </row>
    <row r="111" spans="2:13" x14ac:dyDescent="0.35">
      <c r="B111" t="s">
        <v>124</v>
      </c>
      <c r="C111">
        <f t="shared" si="10"/>
        <v>4</v>
      </c>
      <c r="D111">
        <f t="shared" si="11"/>
        <v>13</v>
      </c>
      <c r="E111">
        <f t="shared" si="12"/>
        <v>38</v>
      </c>
      <c r="F111">
        <f t="shared" si="13"/>
        <v>47</v>
      </c>
      <c r="G111">
        <f t="shared" si="14"/>
        <v>56</v>
      </c>
      <c r="I111" t="str">
        <f t="shared" si="15"/>
        <v>120</v>
      </c>
      <c r="J111" t="str">
        <f t="shared" si="16"/>
        <v xml:space="preserve">Lachesis </v>
      </c>
      <c r="K111">
        <f t="shared" si="17"/>
        <v>1.1889849499519999E-15</v>
      </c>
      <c r="L111" s="3">
        <f t="shared" si="18"/>
        <v>4.0200000000000002E-12</v>
      </c>
      <c r="M111">
        <f t="shared" si="19"/>
        <v>0.53324300000000002</v>
      </c>
    </row>
    <row r="112" spans="2:13" x14ac:dyDescent="0.35">
      <c r="B112" t="s">
        <v>125</v>
      </c>
      <c r="C112">
        <f t="shared" si="10"/>
        <v>4</v>
      </c>
      <c r="D112">
        <f t="shared" si="11"/>
        <v>13</v>
      </c>
      <c r="E112">
        <f t="shared" si="12"/>
        <v>38</v>
      </c>
      <c r="F112">
        <f t="shared" si="13"/>
        <v>47</v>
      </c>
      <c r="G112">
        <f t="shared" si="14"/>
        <v>56</v>
      </c>
      <c r="I112" t="str">
        <f t="shared" si="15"/>
        <v>121</v>
      </c>
      <c r="J112" t="str">
        <f t="shared" si="16"/>
        <v xml:space="preserve">Hermione </v>
      </c>
      <c r="K112">
        <f t="shared" si="17"/>
        <v>7.0079069220413404E-16</v>
      </c>
      <c r="L112" s="3">
        <f t="shared" si="18"/>
        <v>2.3700000000000002E-12</v>
      </c>
      <c r="M112">
        <f t="shared" si="19"/>
        <v>0.31429499999999999</v>
      </c>
    </row>
    <row r="113" spans="2:13" x14ac:dyDescent="0.35">
      <c r="B113" t="s">
        <v>126</v>
      </c>
      <c r="C113">
        <f t="shared" si="10"/>
        <v>4</v>
      </c>
      <c r="D113">
        <f t="shared" si="11"/>
        <v>12</v>
      </c>
      <c r="E113">
        <f t="shared" si="12"/>
        <v>37</v>
      </c>
      <c r="F113">
        <f t="shared" si="13"/>
        <v>46</v>
      </c>
      <c r="G113">
        <f t="shared" si="14"/>
        <v>55</v>
      </c>
      <c r="I113" t="str">
        <f t="shared" si="15"/>
        <v>124</v>
      </c>
      <c r="J113" t="str">
        <f t="shared" si="16"/>
        <v xml:space="preserve">Alkeste </v>
      </c>
      <c r="K113">
        <f t="shared" si="17"/>
        <v>8.8772708265623298E-17</v>
      </c>
      <c r="L113" s="3">
        <f t="shared" si="18"/>
        <v>2.9999999999999998E-13</v>
      </c>
      <c r="M113">
        <f t="shared" si="19"/>
        <v>3.9813000000000001E-2</v>
      </c>
    </row>
    <row r="114" spans="2:13" x14ac:dyDescent="0.35">
      <c r="B114" t="s">
        <v>127</v>
      </c>
      <c r="C114">
        <f t="shared" si="10"/>
        <v>4</v>
      </c>
      <c r="D114">
        <f t="shared" si="11"/>
        <v>12</v>
      </c>
      <c r="E114">
        <f t="shared" si="12"/>
        <v>37</v>
      </c>
      <c r="F114">
        <f t="shared" si="13"/>
        <v>46</v>
      </c>
      <c r="G114">
        <f t="shared" si="14"/>
        <v>55</v>
      </c>
      <c r="I114" t="str">
        <f t="shared" si="15"/>
        <v>127</v>
      </c>
      <c r="J114" t="str">
        <f t="shared" si="16"/>
        <v xml:space="preserve">Johanna </v>
      </c>
      <c r="K114">
        <f t="shared" si="17"/>
        <v>3.6611682430617199E-16</v>
      </c>
      <c r="L114" s="3">
        <f t="shared" si="18"/>
        <v>1.24E-12</v>
      </c>
      <c r="M114">
        <f t="shared" si="19"/>
        <v>0.16419800000000001</v>
      </c>
    </row>
    <row r="115" spans="2:13" x14ac:dyDescent="0.35">
      <c r="B115" t="s">
        <v>128</v>
      </c>
      <c r="C115">
        <f t="shared" si="10"/>
        <v>4</v>
      </c>
      <c r="D115">
        <f t="shared" si="11"/>
        <v>12</v>
      </c>
      <c r="E115">
        <f t="shared" si="12"/>
        <v>37</v>
      </c>
      <c r="F115">
        <f t="shared" si="13"/>
        <v>46</v>
      </c>
      <c r="G115">
        <f t="shared" si="14"/>
        <v>55</v>
      </c>
      <c r="I115" t="str">
        <f t="shared" si="15"/>
        <v>128</v>
      </c>
      <c r="J115" t="str">
        <f t="shared" si="16"/>
        <v xml:space="preserve">Nemesis </v>
      </c>
      <c r="K115">
        <f t="shared" si="17"/>
        <v>9.65012951054875E-16</v>
      </c>
      <c r="L115" s="3">
        <f t="shared" si="18"/>
        <v>3.2599999999999998E-12</v>
      </c>
      <c r="M115">
        <f t="shared" si="19"/>
        <v>0.43279499999999999</v>
      </c>
    </row>
    <row r="116" spans="2:13" x14ac:dyDescent="0.35">
      <c r="B116" t="s">
        <v>129</v>
      </c>
      <c r="C116">
        <f t="shared" si="10"/>
        <v>4</v>
      </c>
      <c r="D116">
        <f t="shared" si="11"/>
        <v>13</v>
      </c>
      <c r="E116">
        <f t="shared" si="12"/>
        <v>38</v>
      </c>
      <c r="F116">
        <f t="shared" si="13"/>
        <v>47</v>
      </c>
      <c r="G116">
        <f t="shared" si="14"/>
        <v>56</v>
      </c>
      <c r="I116" t="str">
        <f t="shared" si="15"/>
        <v>129</v>
      </c>
      <c r="J116" t="str">
        <f t="shared" si="16"/>
        <v xml:space="preserve">Antigone </v>
      </c>
      <c r="K116">
        <f t="shared" si="17"/>
        <v>4.6542452473979704E-16</v>
      </c>
      <c r="L116" s="3">
        <f t="shared" si="18"/>
        <v>1.57E-12</v>
      </c>
      <c r="M116">
        <f t="shared" si="19"/>
        <v>0.208736</v>
      </c>
    </row>
    <row r="117" spans="2:13" x14ac:dyDescent="0.35">
      <c r="B117" t="s">
        <v>130</v>
      </c>
      <c r="C117">
        <f t="shared" si="10"/>
        <v>4</v>
      </c>
      <c r="D117">
        <f t="shared" si="11"/>
        <v>12</v>
      </c>
      <c r="E117">
        <f t="shared" si="12"/>
        <v>37</v>
      </c>
      <c r="F117">
        <f t="shared" si="13"/>
        <v>46</v>
      </c>
      <c r="G117">
        <f t="shared" si="14"/>
        <v>55</v>
      </c>
      <c r="I117" t="str">
        <f t="shared" si="15"/>
        <v>130</v>
      </c>
      <c r="J117" t="str">
        <f t="shared" si="16"/>
        <v xml:space="preserve">Elektra </v>
      </c>
      <c r="K117">
        <f t="shared" si="17"/>
        <v>9.9366295459092407E-16</v>
      </c>
      <c r="L117" s="3">
        <f t="shared" si="18"/>
        <v>3.3599999999999998E-12</v>
      </c>
      <c r="M117">
        <f t="shared" si="19"/>
        <v>0.44564399999999998</v>
      </c>
    </row>
    <row r="118" spans="2:13" x14ac:dyDescent="0.35">
      <c r="B118" t="s">
        <v>131</v>
      </c>
      <c r="C118">
        <f t="shared" si="10"/>
        <v>4</v>
      </c>
      <c r="D118">
        <f t="shared" si="11"/>
        <v>11</v>
      </c>
      <c r="E118">
        <f t="shared" si="12"/>
        <v>36</v>
      </c>
      <c r="F118">
        <f t="shared" si="13"/>
        <v>45</v>
      </c>
      <c r="G118">
        <f t="shared" si="14"/>
        <v>54</v>
      </c>
      <c r="I118" t="str">
        <f t="shared" si="15"/>
        <v>132</v>
      </c>
      <c r="J118" t="str">
        <f t="shared" si="16"/>
        <v xml:space="preserve">Aethra </v>
      </c>
      <c r="K118">
        <f t="shared" si="17"/>
        <v>1.31961412217015E-17</v>
      </c>
      <c r="L118" s="3">
        <f t="shared" si="18"/>
        <v>4.4600000000000001E-14</v>
      </c>
      <c r="M118">
        <f t="shared" si="19"/>
        <v>5.9179999999999996E-3</v>
      </c>
    </row>
    <row r="119" spans="2:13" x14ac:dyDescent="0.35">
      <c r="B119" t="s">
        <v>132</v>
      </c>
      <c r="C119">
        <f t="shared" si="10"/>
        <v>4</v>
      </c>
      <c r="D119">
        <f t="shared" si="11"/>
        <v>15</v>
      </c>
      <c r="E119">
        <f t="shared" si="12"/>
        <v>40</v>
      </c>
      <c r="F119">
        <f t="shared" si="13"/>
        <v>49</v>
      </c>
      <c r="G119">
        <f t="shared" si="14"/>
        <v>58</v>
      </c>
      <c r="I119" t="str">
        <f t="shared" si="15"/>
        <v>134</v>
      </c>
      <c r="J119" t="str">
        <f t="shared" si="16"/>
        <v xml:space="preserve">Sophrosyne </v>
      </c>
      <c r="K119">
        <f t="shared" si="17"/>
        <v>3.3620465420887099E-16</v>
      </c>
      <c r="L119" s="3">
        <f t="shared" si="18"/>
        <v>1.14E-12</v>
      </c>
      <c r="M119">
        <f t="shared" si="19"/>
        <v>0.150783</v>
      </c>
    </row>
    <row r="120" spans="2:13" x14ac:dyDescent="0.35">
      <c r="B120" t="s">
        <v>133</v>
      </c>
      <c r="C120">
        <f t="shared" si="10"/>
        <v>4</v>
      </c>
      <c r="D120">
        <f t="shared" si="11"/>
        <v>11</v>
      </c>
      <c r="E120">
        <f t="shared" si="12"/>
        <v>36</v>
      </c>
      <c r="F120">
        <f t="shared" si="13"/>
        <v>45</v>
      </c>
      <c r="G120">
        <f t="shared" si="14"/>
        <v>54</v>
      </c>
      <c r="I120" t="str">
        <f t="shared" si="15"/>
        <v>135</v>
      </c>
      <c r="J120" t="str">
        <f t="shared" si="16"/>
        <v xml:space="preserve">Hertha </v>
      </c>
      <c r="K120">
        <f t="shared" si="17"/>
        <v>9.5156050418462001E-17</v>
      </c>
      <c r="L120" s="3">
        <f t="shared" si="18"/>
        <v>3.2199999999999999E-13</v>
      </c>
      <c r="M120">
        <f t="shared" si="19"/>
        <v>4.2675999999999999E-2</v>
      </c>
    </row>
    <row r="121" spans="2:13" x14ac:dyDescent="0.35">
      <c r="B121" t="s">
        <v>134</v>
      </c>
      <c r="C121">
        <f t="shared" si="10"/>
        <v>4</v>
      </c>
      <c r="D121">
        <f t="shared" si="11"/>
        <v>13</v>
      </c>
      <c r="E121">
        <f t="shared" si="12"/>
        <v>38</v>
      </c>
      <c r="F121">
        <f t="shared" si="13"/>
        <v>47</v>
      </c>
      <c r="G121">
        <f t="shared" si="14"/>
        <v>55</v>
      </c>
      <c r="I121" t="str">
        <f t="shared" si="15"/>
        <v>137</v>
      </c>
      <c r="J121" t="str">
        <f t="shared" si="16"/>
        <v xml:space="preserve">Meliboea </v>
      </c>
      <c r="K121">
        <f t="shared" si="17"/>
        <v>8.5612605995538902E-16</v>
      </c>
      <c r="L121" s="3">
        <f t="shared" si="18"/>
        <v>2.89E-12</v>
      </c>
      <c r="M121">
        <f t="shared" si="19"/>
        <v>0.38396000000000002</v>
      </c>
    </row>
    <row r="122" spans="2:13" x14ac:dyDescent="0.35">
      <c r="B122" t="s">
        <v>135</v>
      </c>
      <c r="C122">
        <f t="shared" si="10"/>
        <v>4</v>
      </c>
      <c r="D122">
        <f t="shared" si="11"/>
        <v>10</v>
      </c>
      <c r="E122">
        <f t="shared" si="12"/>
        <v>35</v>
      </c>
      <c r="F122">
        <f t="shared" si="13"/>
        <v>44</v>
      </c>
      <c r="G122">
        <f t="shared" si="14"/>
        <v>53</v>
      </c>
      <c r="I122" t="str">
        <f t="shared" si="15"/>
        <v>139</v>
      </c>
      <c r="J122" t="str">
        <f t="shared" si="16"/>
        <v xml:space="preserve">Juewa </v>
      </c>
      <c r="K122">
        <f t="shared" si="17"/>
        <v>4.2242882143774402E-16</v>
      </c>
      <c r="L122" s="3">
        <f t="shared" si="18"/>
        <v>1.43E-12</v>
      </c>
      <c r="M122">
        <f t="shared" si="19"/>
        <v>0.18945300000000001</v>
      </c>
    </row>
    <row r="123" spans="2:13" x14ac:dyDescent="0.35">
      <c r="B123" t="s">
        <v>136</v>
      </c>
      <c r="C123">
        <f t="shared" si="10"/>
        <v>4</v>
      </c>
      <c r="D123">
        <f t="shared" si="11"/>
        <v>9</v>
      </c>
      <c r="E123">
        <f t="shared" si="12"/>
        <v>34</v>
      </c>
      <c r="F123">
        <f t="shared" si="13"/>
        <v>43</v>
      </c>
      <c r="G123">
        <f t="shared" si="14"/>
        <v>52</v>
      </c>
      <c r="I123" t="str">
        <f t="shared" si="15"/>
        <v>140</v>
      </c>
      <c r="J123" t="str">
        <f t="shared" si="16"/>
        <v xml:space="preserve">Siwa </v>
      </c>
      <c r="K123">
        <f t="shared" si="17"/>
        <v>3.1316732532224002E-16</v>
      </c>
      <c r="L123" s="3">
        <f t="shared" si="18"/>
        <v>1.0599999999999999E-12</v>
      </c>
      <c r="M123">
        <f t="shared" si="19"/>
        <v>0.14045099999999999</v>
      </c>
    </row>
    <row r="124" spans="2:13" x14ac:dyDescent="0.35">
      <c r="B124" t="s">
        <v>137</v>
      </c>
      <c r="C124">
        <f t="shared" si="10"/>
        <v>4</v>
      </c>
      <c r="D124">
        <f t="shared" si="11"/>
        <v>10</v>
      </c>
      <c r="E124">
        <f t="shared" si="12"/>
        <v>35</v>
      </c>
      <c r="F124">
        <f t="shared" si="13"/>
        <v>44</v>
      </c>
      <c r="G124">
        <f t="shared" si="14"/>
        <v>53</v>
      </c>
      <c r="I124" t="str">
        <f t="shared" si="15"/>
        <v>141</v>
      </c>
      <c r="J124" t="str">
        <f t="shared" si="16"/>
        <v xml:space="preserve">Lumen </v>
      </c>
      <c r="K124">
        <f t="shared" si="17"/>
        <v>3.7661406016708299E-16</v>
      </c>
      <c r="L124" s="3">
        <f t="shared" si="18"/>
        <v>1.27E-12</v>
      </c>
      <c r="M124">
        <f t="shared" si="19"/>
        <v>0.168906</v>
      </c>
    </row>
    <row r="125" spans="2:13" x14ac:dyDescent="0.35">
      <c r="B125" t="s">
        <v>138</v>
      </c>
      <c r="C125">
        <f t="shared" si="10"/>
        <v>4</v>
      </c>
      <c r="D125">
        <f t="shared" si="11"/>
        <v>10</v>
      </c>
      <c r="E125">
        <f t="shared" si="12"/>
        <v>35</v>
      </c>
      <c r="F125">
        <f t="shared" si="13"/>
        <v>44</v>
      </c>
      <c r="G125">
        <f t="shared" si="14"/>
        <v>53</v>
      </c>
      <c r="I125" t="str">
        <f t="shared" si="15"/>
        <v>143</v>
      </c>
      <c r="J125" t="str">
        <f t="shared" si="16"/>
        <v xml:space="preserve">Adria </v>
      </c>
      <c r="K125">
        <f t="shared" si="17"/>
        <v>1.12608611474888E-16</v>
      </c>
      <c r="L125" s="3">
        <f t="shared" si="18"/>
        <v>3.8099999999999999E-13</v>
      </c>
      <c r="M125">
        <f t="shared" si="19"/>
        <v>5.0502999999999999E-2</v>
      </c>
    </row>
    <row r="126" spans="2:13" x14ac:dyDescent="0.35">
      <c r="B126" t="s">
        <v>139</v>
      </c>
      <c r="C126">
        <f t="shared" si="10"/>
        <v>4</v>
      </c>
      <c r="D126">
        <f t="shared" si="11"/>
        <v>12</v>
      </c>
      <c r="E126">
        <f t="shared" si="12"/>
        <v>37</v>
      </c>
      <c r="F126">
        <f t="shared" si="13"/>
        <v>46</v>
      </c>
      <c r="G126">
        <f t="shared" si="14"/>
        <v>55</v>
      </c>
      <c r="I126" t="str">
        <f t="shared" si="15"/>
        <v>144</v>
      </c>
      <c r="J126" t="str">
        <f t="shared" si="16"/>
        <v xml:space="preserve">Vibilia </v>
      </c>
      <c r="K126">
        <f t="shared" si="17"/>
        <v>6.99516335498308E-16</v>
      </c>
      <c r="L126" s="3">
        <f t="shared" si="18"/>
        <v>2.36E-12</v>
      </c>
      <c r="M126">
        <f t="shared" si="19"/>
        <v>0.31372299999999997</v>
      </c>
    </row>
    <row r="127" spans="2:13" x14ac:dyDescent="0.35">
      <c r="B127" t="s">
        <v>140</v>
      </c>
      <c r="C127">
        <f t="shared" si="10"/>
        <v>4</v>
      </c>
      <c r="D127">
        <f t="shared" si="11"/>
        <v>11</v>
      </c>
      <c r="E127">
        <f t="shared" si="12"/>
        <v>36</v>
      </c>
      <c r="F127">
        <f t="shared" si="13"/>
        <v>45</v>
      </c>
      <c r="G127">
        <f t="shared" si="14"/>
        <v>54</v>
      </c>
      <c r="I127" t="str">
        <f t="shared" si="15"/>
        <v>145</v>
      </c>
      <c r="J127" t="str">
        <f t="shared" si="16"/>
        <v xml:space="preserve">Adeona </v>
      </c>
      <c r="K127">
        <f t="shared" si="17"/>
        <v>7.5582329262288897E-16</v>
      </c>
      <c r="L127" s="3">
        <f t="shared" si="18"/>
        <v>2.5499999999999998E-12</v>
      </c>
      <c r="M127">
        <f t="shared" si="19"/>
        <v>0.338976</v>
      </c>
    </row>
    <row r="128" spans="2:13" x14ac:dyDescent="0.35">
      <c r="B128" t="s">
        <v>141</v>
      </c>
      <c r="C128">
        <f t="shared" si="10"/>
        <v>4</v>
      </c>
      <c r="D128">
        <f t="shared" si="11"/>
        <v>11</v>
      </c>
      <c r="E128">
        <f t="shared" si="12"/>
        <v>36</v>
      </c>
      <c r="F128">
        <f t="shared" si="13"/>
        <v>45</v>
      </c>
      <c r="G128">
        <f t="shared" si="14"/>
        <v>54</v>
      </c>
      <c r="I128" t="str">
        <f t="shared" si="15"/>
        <v>146</v>
      </c>
      <c r="J128" t="str">
        <f t="shared" si="16"/>
        <v xml:space="preserve">Lucina </v>
      </c>
      <c r="K128">
        <f t="shared" si="17"/>
        <v>3.9415999999999998E-16</v>
      </c>
      <c r="L128" s="3">
        <f t="shared" si="18"/>
        <v>1.33E-12</v>
      </c>
      <c r="M128">
        <f t="shared" si="19"/>
        <v>0.17677499999999999</v>
      </c>
    </row>
    <row r="129" spans="2:13" x14ac:dyDescent="0.35">
      <c r="B129" t="s">
        <v>142</v>
      </c>
      <c r="C129">
        <f t="shared" si="10"/>
        <v>4</v>
      </c>
      <c r="D129">
        <f t="shared" si="11"/>
        <v>16</v>
      </c>
      <c r="E129">
        <f t="shared" si="12"/>
        <v>41</v>
      </c>
      <c r="F129">
        <f t="shared" si="13"/>
        <v>50</v>
      </c>
      <c r="G129">
        <f t="shared" si="14"/>
        <v>59</v>
      </c>
      <c r="I129" t="str">
        <f t="shared" si="15"/>
        <v>147</v>
      </c>
      <c r="J129" t="str">
        <f t="shared" si="16"/>
        <v xml:space="preserve">Protogeneia </v>
      </c>
      <c r="K129">
        <f t="shared" si="17"/>
        <v>4.0681729177164302E-16</v>
      </c>
      <c r="L129" s="3">
        <f t="shared" si="18"/>
        <v>1.37E-12</v>
      </c>
      <c r="M129">
        <f t="shared" si="19"/>
        <v>0.182452</v>
      </c>
    </row>
    <row r="130" spans="2:13" x14ac:dyDescent="0.35">
      <c r="B130" t="s">
        <v>143</v>
      </c>
      <c r="C130">
        <f t="shared" si="10"/>
        <v>4</v>
      </c>
      <c r="D130">
        <f t="shared" si="11"/>
        <v>11</v>
      </c>
      <c r="E130">
        <f t="shared" si="12"/>
        <v>36</v>
      </c>
      <c r="F130">
        <f t="shared" si="13"/>
        <v>45</v>
      </c>
      <c r="G130">
        <f t="shared" si="14"/>
        <v>54</v>
      </c>
      <c r="I130" t="str">
        <f t="shared" si="15"/>
        <v>148</v>
      </c>
      <c r="J130" t="str">
        <f t="shared" si="16"/>
        <v xml:space="preserve">Gallia </v>
      </c>
      <c r="K130">
        <f t="shared" si="17"/>
        <v>1.6595259516345301E-16</v>
      </c>
      <c r="L130" s="3">
        <f t="shared" si="18"/>
        <v>5.6100000000000003E-13</v>
      </c>
      <c r="M130">
        <f t="shared" si="19"/>
        <v>7.4426999999999993E-2</v>
      </c>
    </row>
    <row r="131" spans="2:13" x14ac:dyDescent="0.35">
      <c r="B131" t="s">
        <v>144</v>
      </c>
      <c r="C131">
        <f t="shared" si="10"/>
        <v>4</v>
      </c>
      <c r="D131">
        <f t="shared" si="11"/>
        <v>9</v>
      </c>
      <c r="E131">
        <f t="shared" si="12"/>
        <v>34</v>
      </c>
      <c r="F131">
        <f t="shared" si="13"/>
        <v>43</v>
      </c>
      <c r="G131">
        <f t="shared" si="14"/>
        <v>52</v>
      </c>
      <c r="I131" t="str">
        <f t="shared" si="15"/>
        <v>150</v>
      </c>
      <c r="J131" t="str">
        <f t="shared" si="16"/>
        <v xml:space="preserve">Nuwa </v>
      </c>
      <c r="K131">
        <f t="shared" si="17"/>
        <v>4.5336468487968104E-16</v>
      </c>
      <c r="L131" s="3">
        <f t="shared" si="18"/>
        <v>1.5299999999999999E-12</v>
      </c>
      <c r="M131">
        <f t="shared" si="19"/>
        <v>0.20332800000000001</v>
      </c>
    </row>
    <row r="132" spans="2:13" x14ac:dyDescent="0.35">
      <c r="B132" t="s">
        <v>145</v>
      </c>
      <c r="C132">
        <f t="shared" ref="C132:C195" si="20">FIND(" ",B132)</f>
        <v>4</v>
      </c>
      <c r="D132">
        <f t="shared" ref="D132:D195" si="21">FIND(" ",B132,C132+1)</f>
        <v>11</v>
      </c>
      <c r="E132">
        <f t="shared" ref="E132:E195" si="22">FIND(" ",B132,D132+1)</f>
        <v>36</v>
      </c>
      <c r="F132">
        <f t="shared" ref="F132:F195" si="23">FIND(" ",B132,E132+1)</f>
        <v>45</v>
      </c>
      <c r="G132">
        <f t="shared" ref="G132:G195" si="24">LEN(B132)+1</f>
        <v>54</v>
      </c>
      <c r="I132" t="str">
        <f t="shared" ref="I132:I195" si="25">LEFT(B132,C132-1)</f>
        <v>154</v>
      </c>
      <c r="J132" t="str">
        <f t="shared" ref="J132:J195" si="26">MID(B132,C132+1,D132-C132)</f>
        <v xml:space="preserve">Bertha </v>
      </c>
      <c r="K132">
        <f t="shared" ref="K132:K195" si="27">VALUE(MID(B132,D132+1,E132-D132))</f>
        <v>8.2983887671636904E-16</v>
      </c>
      <c r="L132" s="3">
        <f t="shared" ref="L132:L195" si="28">VALUE(MID(B132,E132+1,F132-E132))</f>
        <v>2.8000000000000002E-12</v>
      </c>
      <c r="M132">
        <f t="shared" ref="M132:M195" si="29">VALUE(MID(B132,F132+1,G132-F132))</f>
        <v>0.37217099999999997</v>
      </c>
    </row>
    <row r="133" spans="2:13" x14ac:dyDescent="0.35">
      <c r="B133" t="s">
        <v>146</v>
      </c>
      <c r="C133">
        <f t="shared" si="20"/>
        <v>4</v>
      </c>
      <c r="D133">
        <f t="shared" si="21"/>
        <v>14</v>
      </c>
      <c r="E133">
        <f t="shared" si="22"/>
        <v>39</v>
      </c>
      <c r="F133">
        <f t="shared" si="23"/>
        <v>48</v>
      </c>
      <c r="G133">
        <f t="shared" si="24"/>
        <v>57</v>
      </c>
      <c r="I133" t="str">
        <f t="shared" si="25"/>
        <v>156</v>
      </c>
      <c r="J133" t="str">
        <f t="shared" si="26"/>
        <v xml:space="preserve">Xanthippe </v>
      </c>
      <c r="K133">
        <f t="shared" si="27"/>
        <v>2.6336E-16</v>
      </c>
      <c r="L133" s="3">
        <f t="shared" si="28"/>
        <v>8.9000000000000004E-13</v>
      </c>
      <c r="M133">
        <f t="shared" si="29"/>
        <v>0.118113</v>
      </c>
    </row>
    <row r="134" spans="2:13" x14ac:dyDescent="0.35">
      <c r="B134" t="s">
        <v>147</v>
      </c>
      <c r="C134">
        <f t="shared" si="20"/>
        <v>4</v>
      </c>
      <c r="D134">
        <f t="shared" si="21"/>
        <v>12</v>
      </c>
      <c r="E134">
        <f t="shared" si="22"/>
        <v>37</v>
      </c>
      <c r="F134">
        <f t="shared" si="23"/>
        <v>46</v>
      </c>
      <c r="G134">
        <f t="shared" si="24"/>
        <v>55</v>
      </c>
      <c r="I134" t="str">
        <f t="shared" si="25"/>
        <v>159</v>
      </c>
      <c r="J134" t="str">
        <f t="shared" si="26"/>
        <v xml:space="preserve">Aemilia </v>
      </c>
      <c r="K134">
        <f t="shared" si="27"/>
        <v>2.8824066183805001E-16</v>
      </c>
      <c r="L134" s="3">
        <f t="shared" si="28"/>
        <v>9.7400000000000009E-13</v>
      </c>
      <c r="M134">
        <f t="shared" si="29"/>
        <v>0.129272</v>
      </c>
    </row>
    <row r="135" spans="2:13" x14ac:dyDescent="0.35">
      <c r="B135" t="s">
        <v>148</v>
      </c>
      <c r="C135">
        <f t="shared" si="20"/>
        <v>4</v>
      </c>
      <c r="D135">
        <f t="shared" si="21"/>
        <v>8</v>
      </c>
      <c r="E135">
        <f t="shared" si="22"/>
        <v>33</v>
      </c>
      <c r="F135">
        <f t="shared" si="23"/>
        <v>42</v>
      </c>
      <c r="G135">
        <f t="shared" si="24"/>
        <v>51</v>
      </c>
      <c r="I135" t="str">
        <f t="shared" si="25"/>
        <v>160</v>
      </c>
      <c r="J135" t="str">
        <f t="shared" si="26"/>
        <v xml:space="preserve">Una </v>
      </c>
      <c r="K135">
        <f t="shared" si="27"/>
        <v>1.0248487058744E-16</v>
      </c>
      <c r="L135" s="3">
        <f t="shared" si="28"/>
        <v>3.4599999999999999E-13</v>
      </c>
      <c r="M135">
        <f t="shared" si="29"/>
        <v>4.5962999999999997E-2</v>
      </c>
    </row>
    <row r="136" spans="2:13" x14ac:dyDescent="0.35">
      <c r="B136" t="s">
        <v>149</v>
      </c>
      <c r="C136">
        <f t="shared" si="20"/>
        <v>4</v>
      </c>
      <c r="D136">
        <f t="shared" si="21"/>
        <v>14</v>
      </c>
      <c r="E136">
        <f t="shared" si="22"/>
        <v>39</v>
      </c>
      <c r="F136">
        <f t="shared" si="23"/>
        <v>48</v>
      </c>
      <c r="G136">
        <f t="shared" si="24"/>
        <v>57</v>
      </c>
      <c r="I136" t="str">
        <f t="shared" si="25"/>
        <v>162</v>
      </c>
      <c r="J136" t="str">
        <f t="shared" si="26"/>
        <v xml:space="preserve">Laurentia </v>
      </c>
      <c r="K136">
        <f t="shared" si="27"/>
        <v>2.3729075379342001E-16</v>
      </c>
      <c r="L136" s="3">
        <f t="shared" si="28"/>
        <v>8.0200000000000002E-13</v>
      </c>
      <c r="M136">
        <f t="shared" si="29"/>
        <v>0.106422</v>
      </c>
    </row>
    <row r="137" spans="2:13" x14ac:dyDescent="0.35">
      <c r="B137" t="s">
        <v>150</v>
      </c>
      <c r="C137">
        <f t="shared" si="20"/>
        <v>4</v>
      </c>
      <c r="D137">
        <f t="shared" si="21"/>
        <v>12</v>
      </c>
      <c r="E137">
        <f t="shared" si="22"/>
        <v>37</v>
      </c>
      <c r="F137">
        <f t="shared" si="23"/>
        <v>46</v>
      </c>
      <c r="G137">
        <f t="shared" si="24"/>
        <v>54</v>
      </c>
      <c r="I137" t="str">
        <f t="shared" si="25"/>
        <v>163</v>
      </c>
      <c r="J137" t="str">
        <f t="shared" si="26"/>
        <v xml:space="preserve">Erigone </v>
      </c>
      <c r="K137">
        <f t="shared" si="27"/>
        <v>8.6580000000000006E-17</v>
      </c>
      <c r="L137" s="3">
        <f t="shared" si="28"/>
        <v>2.9300000000000001E-13</v>
      </c>
      <c r="M137">
        <f t="shared" si="29"/>
        <v>3.8830000000000003E-2</v>
      </c>
    </row>
    <row r="138" spans="2:13" x14ac:dyDescent="0.35">
      <c r="B138" t="s">
        <v>151</v>
      </c>
      <c r="C138">
        <f t="shared" si="20"/>
        <v>4</v>
      </c>
      <c r="D138">
        <f t="shared" si="21"/>
        <v>8</v>
      </c>
      <c r="E138">
        <f t="shared" si="22"/>
        <v>33</v>
      </c>
      <c r="F138">
        <f t="shared" si="23"/>
        <v>42</v>
      </c>
      <c r="G138">
        <f t="shared" si="24"/>
        <v>51</v>
      </c>
      <c r="I138" t="str">
        <f t="shared" si="25"/>
        <v>164</v>
      </c>
      <c r="J138" t="str">
        <f t="shared" si="26"/>
        <v xml:space="preserve">Eva </v>
      </c>
      <c r="K138">
        <f t="shared" si="27"/>
        <v>4.18326020317249E-16</v>
      </c>
      <c r="L138" s="3">
        <f t="shared" si="28"/>
        <v>1.4100000000000001E-12</v>
      </c>
      <c r="M138">
        <f t="shared" si="29"/>
        <v>0.187613</v>
      </c>
    </row>
    <row r="139" spans="2:13" x14ac:dyDescent="0.35">
      <c r="B139" t="s">
        <v>152</v>
      </c>
      <c r="C139">
        <f t="shared" si="20"/>
        <v>4</v>
      </c>
      <c r="D139">
        <f t="shared" si="21"/>
        <v>12</v>
      </c>
      <c r="E139">
        <f t="shared" si="22"/>
        <v>37</v>
      </c>
      <c r="F139">
        <f t="shared" si="23"/>
        <v>46</v>
      </c>
      <c r="G139">
        <f t="shared" si="24"/>
        <v>55</v>
      </c>
      <c r="I139" t="str">
        <f t="shared" si="25"/>
        <v>165</v>
      </c>
      <c r="J139" t="str">
        <f t="shared" si="26"/>
        <v xml:space="preserve">Loreley </v>
      </c>
      <c r="K139">
        <f t="shared" si="27"/>
        <v>1.0684599027046899E-15</v>
      </c>
      <c r="L139" s="3">
        <f t="shared" si="28"/>
        <v>3.6100000000000002E-12</v>
      </c>
      <c r="M139">
        <f t="shared" si="29"/>
        <v>0.47918899999999998</v>
      </c>
    </row>
    <row r="140" spans="2:13" x14ac:dyDescent="0.35">
      <c r="B140" t="s">
        <v>153</v>
      </c>
      <c r="C140">
        <f t="shared" si="20"/>
        <v>4</v>
      </c>
      <c r="D140">
        <f t="shared" si="21"/>
        <v>12</v>
      </c>
      <c r="E140">
        <f t="shared" si="22"/>
        <v>37</v>
      </c>
      <c r="F140">
        <f t="shared" si="23"/>
        <v>46</v>
      </c>
      <c r="G140">
        <f t="shared" si="24"/>
        <v>54</v>
      </c>
      <c r="I140" t="str">
        <f t="shared" si="25"/>
        <v>168</v>
      </c>
      <c r="J140" t="str">
        <f t="shared" si="26"/>
        <v xml:space="preserve">Sibylla </v>
      </c>
      <c r="K140">
        <f t="shared" si="27"/>
        <v>5.3470999999999898E-16</v>
      </c>
      <c r="L140" s="3">
        <f t="shared" si="28"/>
        <v>1.81E-12</v>
      </c>
      <c r="M140">
        <f t="shared" si="29"/>
        <v>0.23981</v>
      </c>
    </row>
    <row r="141" spans="2:13" x14ac:dyDescent="0.35">
      <c r="B141" t="s">
        <v>154</v>
      </c>
      <c r="C141">
        <f t="shared" si="20"/>
        <v>4</v>
      </c>
      <c r="D141">
        <f t="shared" si="21"/>
        <v>12</v>
      </c>
      <c r="E141">
        <f t="shared" si="22"/>
        <v>37</v>
      </c>
      <c r="F141">
        <f t="shared" si="23"/>
        <v>46</v>
      </c>
      <c r="G141">
        <f t="shared" si="24"/>
        <v>55</v>
      </c>
      <c r="I141" t="str">
        <f t="shared" si="25"/>
        <v>171</v>
      </c>
      <c r="J141" t="str">
        <f t="shared" si="26"/>
        <v xml:space="preserve">Ophelia </v>
      </c>
      <c r="K141">
        <f t="shared" si="27"/>
        <v>1.5109884909293501E-16</v>
      </c>
      <c r="L141" s="3">
        <f t="shared" si="28"/>
        <v>5.1100000000000004E-13</v>
      </c>
      <c r="M141">
        <f t="shared" si="29"/>
        <v>6.7766000000000007E-2</v>
      </c>
    </row>
    <row r="142" spans="2:13" x14ac:dyDescent="0.35">
      <c r="B142" t="s">
        <v>155</v>
      </c>
      <c r="C142">
        <f t="shared" si="20"/>
        <v>4</v>
      </c>
      <c r="D142">
        <f t="shared" si="21"/>
        <v>11</v>
      </c>
      <c r="E142">
        <f t="shared" si="22"/>
        <v>36</v>
      </c>
      <c r="F142">
        <f t="shared" si="23"/>
        <v>45</v>
      </c>
      <c r="G142">
        <f t="shared" si="24"/>
        <v>54</v>
      </c>
      <c r="I142" t="str">
        <f t="shared" si="25"/>
        <v>172</v>
      </c>
      <c r="J142" t="str">
        <f t="shared" si="26"/>
        <v xml:space="preserve">Baucis </v>
      </c>
      <c r="K142">
        <f t="shared" si="27"/>
        <v>4.3177157644920503E-17</v>
      </c>
      <c r="L142" s="3">
        <f t="shared" si="28"/>
        <v>1.4600000000000001E-13</v>
      </c>
      <c r="M142">
        <f t="shared" si="29"/>
        <v>1.9363999999999999E-2</v>
      </c>
    </row>
    <row r="143" spans="2:13" x14ac:dyDescent="0.35">
      <c r="B143" t="s">
        <v>156</v>
      </c>
      <c r="C143">
        <f t="shared" si="20"/>
        <v>4</v>
      </c>
      <c r="D143">
        <f t="shared" si="21"/>
        <v>8</v>
      </c>
      <c r="E143">
        <f t="shared" si="22"/>
        <v>33</v>
      </c>
      <c r="F143">
        <f t="shared" si="23"/>
        <v>42</v>
      </c>
      <c r="G143">
        <f t="shared" si="24"/>
        <v>51</v>
      </c>
      <c r="I143" t="str">
        <f t="shared" si="25"/>
        <v>173</v>
      </c>
      <c r="J143" t="str">
        <f t="shared" si="26"/>
        <v xml:space="preserve">Ino </v>
      </c>
      <c r="K143">
        <f t="shared" si="27"/>
        <v>3.9124285470831E-16</v>
      </c>
      <c r="L143" s="3">
        <f t="shared" si="28"/>
        <v>1.32E-12</v>
      </c>
      <c r="M143">
        <f t="shared" si="29"/>
        <v>0.17546700000000001</v>
      </c>
    </row>
    <row r="144" spans="2:13" x14ac:dyDescent="0.35">
      <c r="B144" t="s">
        <v>157</v>
      </c>
      <c r="C144">
        <f t="shared" si="20"/>
        <v>4</v>
      </c>
      <c r="D144">
        <f t="shared" si="21"/>
        <v>15</v>
      </c>
      <c r="E144">
        <f t="shared" si="22"/>
        <v>40</v>
      </c>
      <c r="F144">
        <f t="shared" si="23"/>
        <v>49</v>
      </c>
      <c r="G144">
        <f t="shared" si="24"/>
        <v>57</v>
      </c>
      <c r="I144" t="str">
        <f t="shared" si="25"/>
        <v>175</v>
      </c>
      <c r="J144" t="str">
        <f t="shared" si="26"/>
        <v xml:space="preserve">Andromache </v>
      </c>
      <c r="K144">
        <f t="shared" si="27"/>
        <v>2.8990971962115799E-16</v>
      </c>
      <c r="L144" s="3">
        <f t="shared" si="28"/>
        <v>9.8000000000000007E-13</v>
      </c>
      <c r="M144">
        <f t="shared" si="29"/>
        <v>0.13002</v>
      </c>
    </row>
    <row r="145" spans="2:13" x14ac:dyDescent="0.35">
      <c r="B145" t="s">
        <v>158</v>
      </c>
      <c r="C145">
        <f t="shared" si="20"/>
        <v>4</v>
      </c>
      <c r="D145">
        <f t="shared" si="21"/>
        <v>10</v>
      </c>
      <c r="E145">
        <f t="shared" si="22"/>
        <v>35</v>
      </c>
      <c r="F145">
        <f t="shared" si="23"/>
        <v>44</v>
      </c>
      <c r="G145">
        <f t="shared" si="24"/>
        <v>53</v>
      </c>
      <c r="I145" t="str">
        <f t="shared" si="25"/>
        <v>176</v>
      </c>
      <c r="J145" t="str">
        <f t="shared" si="26"/>
        <v xml:space="preserve">Iduna </v>
      </c>
      <c r="K145">
        <f t="shared" si="27"/>
        <v>1.6713475520093601E-16</v>
      </c>
      <c r="L145" s="3">
        <f t="shared" si="28"/>
        <v>5.6500000000000002E-13</v>
      </c>
      <c r="M145">
        <f t="shared" si="29"/>
        <v>7.4957999999999997E-2</v>
      </c>
    </row>
    <row r="146" spans="2:13" x14ac:dyDescent="0.35">
      <c r="B146" t="s">
        <v>159</v>
      </c>
      <c r="C146">
        <f t="shared" si="20"/>
        <v>4</v>
      </c>
      <c r="D146">
        <f t="shared" si="21"/>
        <v>9</v>
      </c>
      <c r="E146">
        <f t="shared" si="22"/>
        <v>34</v>
      </c>
      <c r="F146">
        <f t="shared" si="23"/>
        <v>43</v>
      </c>
      <c r="G146">
        <f t="shared" si="24"/>
        <v>52</v>
      </c>
      <c r="I146" t="str">
        <f t="shared" si="25"/>
        <v>177</v>
      </c>
      <c r="J146" t="str">
        <f t="shared" si="26"/>
        <v xml:space="preserve">Irma </v>
      </c>
      <c r="K146">
        <f t="shared" si="27"/>
        <v>4.5372886294250902E-17</v>
      </c>
      <c r="L146" s="3">
        <f t="shared" si="28"/>
        <v>1.53E-13</v>
      </c>
      <c r="M146">
        <f t="shared" si="29"/>
        <v>2.0348999999999999E-2</v>
      </c>
    </row>
    <row r="147" spans="2:13" x14ac:dyDescent="0.35">
      <c r="B147" t="s">
        <v>160</v>
      </c>
      <c r="C147">
        <f t="shared" si="20"/>
        <v>4</v>
      </c>
      <c r="D147">
        <f t="shared" si="21"/>
        <v>13</v>
      </c>
      <c r="E147">
        <f t="shared" si="22"/>
        <v>38</v>
      </c>
      <c r="F147">
        <f t="shared" si="23"/>
        <v>47</v>
      </c>
      <c r="G147">
        <f t="shared" si="24"/>
        <v>56</v>
      </c>
      <c r="I147" t="str">
        <f t="shared" si="25"/>
        <v>181</v>
      </c>
      <c r="J147" t="str">
        <f t="shared" si="26"/>
        <v xml:space="preserve">Eucharis </v>
      </c>
      <c r="K147">
        <f t="shared" si="27"/>
        <v>1.6796766833548199E-16</v>
      </c>
      <c r="L147" s="3">
        <f t="shared" si="28"/>
        <v>5.68E-13</v>
      </c>
      <c r="M147">
        <f t="shared" si="29"/>
        <v>7.5330999999999995E-2</v>
      </c>
    </row>
    <row r="148" spans="2:13" x14ac:dyDescent="0.35">
      <c r="B148" t="s">
        <v>161</v>
      </c>
      <c r="C148">
        <f t="shared" si="20"/>
        <v>4</v>
      </c>
      <c r="D148">
        <f t="shared" si="21"/>
        <v>11</v>
      </c>
      <c r="E148">
        <f t="shared" si="22"/>
        <v>36</v>
      </c>
      <c r="F148">
        <f t="shared" si="23"/>
        <v>45</v>
      </c>
      <c r="G148">
        <f t="shared" si="24"/>
        <v>54</v>
      </c>
      <c r="I148" t="str">
        <f t="shared" si="25"/>
        <v>185</v>
      </c>
      <c r="J148" t="str">
        <f t="shared" si="26"/>
        <v xml:space="preserve">Eunike </v>
      </c>
      <c r="K148">
        <f t="shared" si="27"/>
        <v>1.13558589448392E-15</v>
      </c>
      <c r="L148" s="3">
        <f t="shared" si="28"/>
        <v>3.8399999999999998E-12</v>
      </c>
      <c r="M148">
        <f t="shared" si="29"/>
        <v>0.50929400000000002</v>
      </c>
    </row>
    <row r="149" spans="2:13" x14ac:dyDescent="0.35">
      <c r="B149" t="s">
        <v>162</v>
      </c>
      <c r="C149">
        <f t="shared" si="20"/>
        <v>4</v>
      </c>
      <c r="D149">
        <f t="shared" si="21"/>
        <v>13</v>
      </c>
      <c r="E149">
        <f t="shared" si="22"/>
        <v>38</v>
      </c>
      <c r="F149">
        <f t="shared" si="23"/>
        <v>47</v>
      </c>
      <c r="G149">
        <f t="shared" si="24"/>
        <v>56</v>
      </c>
      <c r="I149" t="str">
        <f t="shared" si="25"/>
        <v>187</v>
      </c>
      <c r="J149" t="str">
        <f t="shared" si="26"/>
        <v xml:space="preserve">Lamberta </v>
      </c>
      <c r="K149">
        <f t="shared" si="27"/>
        <v>9.419364463595311E-16</v>
      </c>
      <c r="L149" s="3">
        <f t="shared" si="28"/>
        <v>3.1800000000000002E-12</v>
      </c>
      <c r="M149">
        <f t="shared" si="29"/>
        <v>0.42244500000000001</v>
      </c>
    </row>
    <row r="150" spans="2:13" x14ac:dyDescent="0.35">
      <c r="B150" t="s">
        <v>163</v>
      </c>
      <c r="C150">
        <f t="shared" si="20"/>
        <v>4</v>
      </c>
      <c r="D150">
        <f t="shared" si="21"/>
        <v>10</v>
      </c>
      <c r="E150">
        <f t="shared" si="22"/>
        <v>35</v>
      </c>
      <c r="F150">
        <f t="shared" si="23"/>
        <v>44</v>
      </c>
      <c r="G150">
        <f t="shared" si="24"/>
        <v>53</v>
      </c>
      <c r="I150" t="str">
        <f t="shared" si="25"/>
        <v>191</v>
      </c>
      <c r="J150" t="str">
        <f t="shared" si="26"/>
        <v xml:space="preserve">Kolga </v>
      </c>
      <c r="K150">
        <f t="shared" si="27"/>
        <v>1.7252555236382799E-16</v>
      </c>
      <c r="L150" s="3">
        <f t="shared" si="28"/>
        <v>5.8300000000000004E-13</v>
      </c>
      <c r="M150">
        <f t="shared" si="29"/>
        <v>7.7374999999999999E-2</v>
      </c>
    </row>
    <row r="151" spans="2:13" x14ac:dyDescent="0.35">
      <c r="B151" t="s">
        <v>164</v>
      </c>
      <c r="C151">
        <f t="shared" si="20"/>
        <v>4</v>
      </c>
      <c r="D151">
        <f t="shared" si="21"/>
        <v>13</v>
      </c>
      <c r="E151">
        <f t="shared" si="22"/>
        <v>38</v>
      </c>
      <c r="F151">
        <f t="shared" si="23"/>
        <v>47</v>
      </c>
      <c r="G151">
        <f t="shared" si="24"/>
        <v>56</v>
      </c>
      <c r="I151" t="str">
        <f t="shared" si="25"/>
        <v>192</v>
      </c>
      <c r="J151" t="str">
        <f t="shared" si="26"/>
        <v xml:space="preserve">Nausikaa </v>
      </c>
      <c r="K151">
        <f t="shared" si="27"/>
        <v>2.5119412656578298E-16</v>
      </c>
      <c r="L151" s="3">
        <f t="shared" si="28"/>
        <v>8.4900000000000002E-13</v>
      </c>
      <c r="M151">
        <f t="shared" si="29"/>
        <v>0.11265699999999999</v>
      </c>
    </row>
    <row r="152" spans="2:13" x14ac:dyDescent="0.35">
      <c r="B152" t="s">
        <v>165</v>
      </c>
      <c r="C152">
        <f t="shared" si="20"/>
        <v>4</v>
      </c>
      <c r="D152">
        <f t="shared" si="21"/>
        <v>11</v>
      </c>
      <c r="E152">
        <f t="shared" si="22"/>
        <v>36</v>
      </c>
      <c r="F152">
        <f t="shared" si="23"/>
        <v>45</v>
      </c>
      <c r="G152">
        <f t="shared" si="24"/>
        <v>54</v>
      </c>
      <c r="I152" t="str">
        <f t="shared" si="25"/>
        <v>194</v>
      </c>
      <c r="J152" t="str">
        <f t="shared" si="26"/>
        <v xml:space="preserve">Prokne </v>
      </c>
      <c r="K152">
        <f t="shared" si="27"/>
        <v>2.72305872890598E-16</v>
      </c>
      <c r="L152" s="3">
        <f t="shared" si="28"/>
        <v>9.1999999999999992E-13</v>
      </c>
      <c r="M152">
        <f t="shared" si="29"/>
        <v>0.122125</v>
      </c>
    </row>
    <row r="153" spans="2:13" x14ac:dyDescent="0.35">
      <c r="B153" t="s">
        <v>166</v>
      </c>
      <c r="C153">
        <f t="shared" si="20"/>
        <v>4</v>
      </c>
      <c r="D153">
        <f t="shared" si="21"/>
        <v>14</v>
      </c>
      <c r="E153">
        <f t="shared" si="22"/>
        <v>39</v>
      </c>
      <c r="F153">
        <f t="shared" si="23"/>
        <v>48</v>
      </c>
      <c r="G153">
        <f t="shared" si="24"/>
        <v>56</v>
      </c>
      <c r="I153" t="str">
        <f t="shared" si="25"/>
        <v>195</v>
      </c>
      <c r="J153" t="str">
        <f t="shared" si="26"/>
        <v xml:space="preserve">Eurykleia </v>
      </c>
      <c r="K153">
        <f t="shared" si="27"/>
        <v>8.3548198507378002E-17</v>
      </c>
      <c r="L153" s="3">
        <f t="shared" si="28"/>
        <v>2.8200000000000001E-13</v>
      </c>
      <c r="M153">
        <f t="shared" si="29"/>
        <v>3.7470000000000003E-2</v>
      </c>
    </row>
    <row r="154" spans="2:13" x14ac:dyDescent="0.35">
      <c r="B154" t="s">
        <v>167</v>
      </c>
      <c r="C154">
        <f t="shared" si="20"/>
        <v>4</v>
      </c>
      <c r="D154">
        <f t="shared" si="21"/>
        <v>14</v>
      </c>
      <c r="E154">
        <f t="shared" si="22"/>
        <v>39</v>
      </c>
      <c r="F154">
        <f t="shared" si="23"/>
        <v>48</v>
      </c>
      <c r="G154">
        <f t="shared" si="24"/>
        <v>57</v>
      </c>
      <c r="I154" t="str">
        <f t="shared" si="25"/>
        <v>196</v>
      </c>
      <c r="J154" t="str">
        <f t="shared" si="26"/>
        <v xml:space="preserve">Philomela </v>
      </c>
      <c r="K154">
        <f t="shared" si="27"/>
        <v>4.5014136561179201E-16</v>
      </c>
      <c r="L154" s="3">
        <f t="shared" si="28"/>
        <v>1.52E-12</v>
      </c>
      <c r="M154">
        <f t="shared" si="29"/>
        <v>0.20188200000000001</v>
      </c>
    </row>
    <row r="155" spans="2:13" x14ac:dyDescent="0.35">
      <c r="B155" t="s">
        <v>168</v>
      </c>
      <c r="C155">
        <f t="shared" si="20"/>
        <v>4</v>
      </c>
      <c r="D155">
        <f t="shared" si="21"/>
        <v>12</v>
      </c>
      <c r="E155">
        <f t="shared" si="22"/>
        <v>37</v>
      </c>
      <c r="F155">
        <f t="shared" si="23"/>
        <v>46</v>
      </c>
      <c r="G155">
        <f t="shared" si="24"/>
        <v>55</v>
      </c>
      <c r="I155" t="str">
        <f t="shared" si="25"/>
        <v>198</v>
      </c>
      <c r="J155" t="str">
        <f t="shared" si="26"/>
        <v xml:space="preserve">Ampella </v>
      </c>
      <c r="K155">
        <f t="shared" si="27"/>
        <v>2.0538576829083301E-17</v>
      </c>
      <c r="L155" s="3">
        <f t="shared" si="28"/>
        <v>6.94E-14</v>
      </c>
      <c r="M155">
        <f t="shared" si="29"/>
        <v>9.2110000000000004E-3</v>
      </c>
    </row>
    <row r="156" spans="2:13" x14ac:dyDescent="0.35">
      <c r="B156" t="s">
        <v>169</v>
      </c>
      <c r="C156">
        <f t="shared" si="20"/>
        <v>4</v>
      </c>
      <c r="D156">
        <f t="shared" si="21"/>
        <v>13</v>
      </c>
      <c r="E156">
        <f t="shared" si="22"/>
        <v>38</v>
      </c>
      <c r="F156">
        <f t="shared" si="23"/>
        <v>47</v>
      </c>
      <c r="G156">
        <f t="shared" si="24"/>
        <v>55</v>
      </c>
      <c r="I156" t="str">
        <f t="shared" si="25"/>
        <v>200</v>
      </c>
      <c r="J156" t="str">
        <f t="shared" si="26"/>
        <v xml:space="preserve">Dynamene </v>
      </c>
      <c r="K156">
        <f t="shared" si="27"/>
        <v>1.75546167825261E-16</v>
      </c>
      <c r="L156" s="3">
        <f t="shared" si="28"/>
        <v>5.93E-13</v>
      </c>
      <c r="M156">
        <f t="shared" si="29"/>
        <v>7.8729999999999994E-2</v>
      </c>
    </row>
    <row r="157" spans="2:13" x14ac:dyDescent="0.35">
      <c r="B157" t="s">
        <v>170</v>
      </c>
      <c r="C157">
        <f t="shared" si="20"/>
        <v>4</v>
      </c>
      <c r="D157">
        <f t="shared" si="21"/>
        <v>13</v>
      </c>
      <c r="E157">
        <f t="shared" si="22"/>
        <v>38</v>
      </c>
      <c r="F157">
        <f t="shared" si="23"/>
        <v>47</v>
      </c>
      <c r="G157">
        <f t="shared" si="24"/>
        <v>56</v>
      </c>
      <c r="I157" t="str">
        <f t="shared" si="25"/>
        <v>201</v>
      </c>
      <c r="J157" t="str">
        <f t="shared" si="26"/>
        <v xml:space="preserve">Penelope </v>
      </c>
      <c r="K157">
        <f t="shared" si="27"/>
        <v>1.01472968957165E-16</v>
      </c>
      <c r="L157" s="3">
        <f t="shared" si="28"/>
        <v>3.43E-13</v>
      </c>
      <c r="M157">
        <f t="shared" si="29"/>
        <v>4.5509000000000001E-2</v>
      </c>
    </row>
    <row r="158" spans="2:13" x14ac:dyDescent="0.35">
      <c r="B158" t="s">
        <v>171</v>
      </c>
      <c r="C158">
        <f t="shared" si="20"/>
        <v>4</v>
      </c>
      <c r="D158">
        <f t="shared" si="21"/>
        <v>12</v>
      </c>
      <c r="E158">
        <f t="shared" si="22"/>
        <v>37</v>
      </c>
      <c r="F158">
        <f t="shared" si="23"/>
        <v>46</v>
      </c>
      <c r="G158">
        <f t="shared" si="24"/>
        <v>55</v>
      </c>
      <c r="I158" t="str">
        <f t="shared" si="25"/>
        <v>203</v>
      </c>
      <c r="J158" t="str">
        <f t="shared" si="26"/>
        <v xml:space="preserve">Pompeja </v>
      </c>
      <c r="K158">
        <f t="shared" si="27"/>
        <v>1.84924720803005E-16</v>
      </c>
      <c r="L158" s="3">
        <f t="shared" si="28"/>
        <v>6.2499999999999996E-13</v>
      </c>
      <c r="M158">
        <f t="shared" si="29"/>
        <v>8.2935999999999996E-2</v>
      </c>
    </row>
    <row r="159" spans="2:13" x14ac:dyDescent="0.35">
      <c r="B159" t="s">
        <v>172</v>
      </c>
      <c r="C159">
        <f t="shared" si="20"/>
        <v>4</v>
      </c>
      <c r="D159">
        <f t="shared" si="21"/>
        <v>11</v>
      </c>
      <c r="E159">
        <f t="shared" si="22"/>
        <v>36</v>
      </c>
      <c r="F159">
        <f t="shared" si="23"/>
        <v>45</v>
      </c>
      <c r="G159">
        <f t="shared" si="24"/>
        <v>54</v>
      </c>
      <c r="I159" t="str">
        <f t="shared" si="25"/>
        <v>205</v>
      </c>
      <c r="J159" t="str">
        <f t="shared" si="26"/>
        <v xml:space="preserve">Martha </v>
      </c>
      <c r="K159">
        <f t="shared" si="27"/>
        <v>9.1514999225958901E-17</v>
      </c>
      <c r="L159" s="3">
        <f t="shared" si="28"/>
        <v>3.09E-13</v>
      </c>
      <c r="M159">
        <f t="shared" si="29"/>
        <v>4.1043000000000003E-2</v>
      </c>
    </row>
    <row r="160" spans="2:13" x14ac:dyDescent="0.35">
      <c r="B160" t="s">
        <v>173</v>
      </c>
      <c r="C160">
        <f t="shared" si="20"/>
        <v>4</v>
      </c>
      <c r="D160">
        <f t="shared" si="21"/>
        <v>13</v>
      </c>
      <c r="E160">
        <f t="shared" si="22"/>
        <v>38</v>
      </c>
      <c r="F160">
        <f t="shared" si="23"/>
        <v>47</v>
      </c>
      <c r="G160">
        <f t="shared" si="24"/>
        <v>56</v>
      </c>
      <c r="I160" t="str">
        <f t="shared" si="25"/>
        <v>206</v>
      </c>
      <c r="J160" t="str">
        <f t="shared" si="26"/>
        <v xml:space="preserve">Hersilia </v>
      </c>
      <c r="K160">
        <f t="shared" si="27"/>
        <v>1.17896698493573E-16</v>
      </c>
      <c r="L160" s="3">
        <f t="shared" si="28"/>
        <v>3.9800000000000002E-13</v>
      </c>
      <c r="M160">
        <f t="shared" si="29"/>
        <v>5.2874999999999998E-2</v>
      </c>
    </row>
    <row r="161" spans="2:13" x14ac:dyDescent="0.35">
      <c r="B161" t="s">
        <v>174</v>
      </c>
      <c r="C161">
        <f t="shared" si="20"/>
        <v>4</v>
      </c>
      <c r="D161">
        <f t="shared" si="21"/>
        <v>9</v>
      </c>
      <c r="E161">
        <f t="shared" si="22"/>
        <v>34</v>
      </c>
      <c r="F161">
        <f t="shared" si="23"/>
        <v>43</v>
      </c>
      <c r="G161">
        <f t="shared" si="24"/>
        <v>52</v>
      </c>
      <c r="I161" t="str">
        <f t="shared" si="25"/>
        <v>209</v>
      </c>
      <c r="J161" t="str">
        <f t="shared" si="26"/>
        <v xml:space="preserve">Dido </v>
      </c>
      <c r="K161">
        <f t="shared" si="27"/>
        <v>2.5931073098872901E-16</v>
      </c>
      <c r="L161" s="3">
        <f t="shared" si="28"/>
        <v>8.76E-13</v>
      </c>
      <c r="M161">
        <f t="shared" si="29"/>
        <v>0.116297</v>
      </c>
    </row>
    <row r="162" spans="2:13" x14ac:dyDescent="0.35">
      <c r="B162" t="s">
        <v>175</v>
      </c>
      <c r="C162">
        <f t="shared" si="20"/>
        <v>4</v>
      </c>
      <c r="D162">
        <f t="shared" si="21"/>
        <v>13</v>
      </c>
      <c r="E162">
        <f t="shared" si="22"/>
        <v>38</v>
      </c>
      <c r="F162">
        <f t="shared" si="23"/>
        <v>47</v>
      </c>
      <c r="G162">
        <f t="shared" si="24"/>
        <v>56</v>
      </c>
      <c r="I162" t="str">
        <f t="shared" si="25"/>
        <v>210</v>
      </c>
      <c r="J162" t="str">
        <f t="shared" si="26"/>
        <v xml:space="preserve">Isabella </v>
      </c>
      <c r="K162">
        <f t="shared" si="27"/>
        <v>1.3145378148802101E-16</v>
      </c>
      <c r="L162" s="3">
        <f t="shared" si="28"/>
        <v>4.4399999999999998E-13</v>
      </c>
      <c r="M162">
        <f t="shared" si="29"/>
        <v>5.8955E-2</v>
      </c>
    </row>
    <row r="163" spans="2:13" x14ac:dyDescent="0.35">
      <c r="B163" t="s">
        <v>176</v>
      </c>
      <c r="C163">
        <f t="shared" si="20"/>
        <v>4</v>
      </c>
      <c r="D163">
        <f t="shared" si="21"/>
        <v>11</v>
      </c>
      <c r="E163">
        <f t="shared" si="22"/>
        <v>36</v>
      </c>
      <c r="F163">
        <f t="shared" si="23"/>
        <v>45</v>
      </c>
      <c r="G163">
        <f t="shared" si="24"/>
        <v>54</v>
      </c>
      <c r="I163" t="str">
        <f t="shared" si="25"/>
        <v>211</v>
      </c>
      <c r="J163" t="str">
        <f t="shared" si="26"/>
        <v xml:space="preserve">Isolda </v>
      </c>
      <c r="K163">
        <f t="shared" si="27"/>
        <v>3.04651155649041E-16</v>
      </c>
      <c r="L163" s="3">
        <f t="shared" si="28"/>
        <v>1.0300000000000001E-12</v>
      </c>
      <c r="M163">
        <f t="shared" si="29"/>
        <v>0.136632</v>
      </c>
    </row>
    <row r="164" spans="2:13" x14ac:dyDescent="0.35">
      <c r="B164" t="s">
        <v>177</v>
      </c>
      <c r="C164">
        <f t="shared" si="20"/>
        <v>4</v>
      </c>
      <c r="D164">
        <f t="shared" si="21"/>
        <v>10</v>
      </c>
      <c r="E164">
        <f t="shared" si="22"/>
        <v>35</v>
      </c>
      <c r="F164">
        <f t="shared" si="23"/>
        <v>44</v>
      </c>
      <c r="G164">
        <f t="shared" si="24"/>
        <v>53</v>
      </c>
      <c r="I164" t="str">
        <f t="shared" si="25"/>
        <v>212</v>
      </c>
      <c r="J164" t="str">
        <f t="shared" si="26"/>
        <v xml:space="preserve">Medea </v>
      </c>
      <c r="K164">
        <f t="shared" si="27"/>
        <v>3.86749965775167E-16</v>
      </c>
      <c r="L164" s="3">
        <f t="shared" si="28"/>
        <v>1.3100000000000001E-12</v>
      </c>
      <c r="M164">
        <f t="shared" si="29"/>
        <v>0.173452</v>
      </c>
    </row>
    <row r="165" spans="2:13" x14ac:dyDescent="0.35">
      <c r="B165" t="s">
        <v>178</v>
      </c>
      <c r="C165">
        <f t="shared" si="20"/>
        <v>4</v>
      </c>
      <c r="D165">
        <f t="shared" si="21"/>
        <v>11</v>
      </c>
      <c r="E165">
        <f t="shared" si="22"/>
        <v>36</v>
      </c>
      <c r="F165">
        <f t="shared" si="23"/>
        <v>45</v>
      </c>
      <c r="G165">
        <f t="shared" si="24"/>
        <v>54</v>
      </c>
      <c r="I165" t="str">
        <f t="shared" si="25"/>
        <v>213</v>
      </c>
      <c r="J165" t="str">
        <f t="shared" si="26"/>
        <v xml:space="preserve">Lilaea </v>
      </c>
      <c r="K165">
        <f t="shared" si="27"/>
        <v>9.5223891872172302E-17</v>
      </c>
      <c r="L165" s="3">
        <f t="shared" si="28"/>
        <v>3.2199999999999999E-13</v>
      </c>
      <c r="M165">
        <f t="shared" si="29"/>
        <v>4.2707000000000002E-2</v>
      </c>
    </row>
    <row r="166" spans="2:13" x14ac:dyDescent="0.35">
      <c r="B166" t="s">
        <v>179</v>
      </c>
      <c r="C166">
        <f t="shared" si="20"/>
        <v>4</v>
      </c>
      <c r="D166">
        <f t="shared" si="21"/>
        <v>14</v>
      </c>
      <c r="E166">
        <f t="shared" si="22"/>
        <v>39</v>
      </c>
      <c r="F166">
        <f t="shared" si="23"/>
        <v>48</v>
      </c>
      <c r="G166">
        <f t="shared" si="24"/>
        <v>57</v>
      </c>
      <c r="I166" t="str">
        <f t="shared" si="25"/>
        <v>216</v>
      </c>
      <c r="J166" t="str">
        <f t="shared" si="26"/>
        <v xml:space="preserve">Kleopatra </v>
      </c>
      <c r="K166">
        <f t="shared" si="27"/>
        <v>6.9079712474674195E-16</v>
      </c>
      <c r="L166" s="3">
        <f t="shared" si="28"/>
        <v>2.33E-12</v>
      </c>
      <c r="M166">
        <f t="shared" si="29"/>
        <v>0.30981300000000001</v>
      </c>
    </row>
    <row r="167" spans="2:13" x14ac:dyDescent="0.35">
      <c r="B167" t="s">
        <v>180</v>
      </c>
      <c r="C167">
        <f t="shared" si="20"/>
        <v>4</v>
      </c>
      <c r="D167">
        <f t="shared" si="21"/>
        <v>8</v>
      </c>
      <c r="E167">
        <f t="shared" si="22"/>
        <v>33</v>
      </c>
      <c r="F167">
        <f t="shared" si="23"/>
        <v>42</v>
      </c>
      <c r="G167">
        <f t="shared" si="24"/>
        <v>51</v>
      </c>
      <c r="I167" t="str">
        <f t="shared" si="25"/>
        <v>221</v>
      </c>
      <c r="J167" t="str">
        <f t="shared" si="26"/>
        <v xml:space="preserve">Eos </v>
      </c>
      <c r="K167">
        <f t="shared" si="27"/>
        <v>1.8168406201732999E-16</v>
      </c>
      <c r="L167" s="3">
        <f t="shared" si="28"/>
        <v>6.1400000000000001E-13</v>
      </c>
      <c r="M167">
        <f t="shared" si="29"/>
        <v>8.1483E-2</v>
      </c>
    </row>
    <row r="168" spans="2:13" x14ac:dyDescent="0.35">
      <c r="B168" t="s">
        <v>181</v>
      </c>
      <c r="C168">
        <f t="shared" si="20"/>
        <v>4</v>
      </c>
      <c r="D168">
        <f t="shared" si="21"/>
        <v>9</v>
      </c>
      <c r="E168">
        <f t="shared" si="22"/>
        <v>34</v>
      </c>
      <c r="F168">
        <f t="shared" si="23"/>
        <v>43</v>
      </c>
      <c r="G168">
        <f t="shared" si="24"/>
        <v>52</v>
      </c>
      <c r="I168" t="str">
        <f t="shared" si="25"/>
        <v>223</v>
      </c>
      <c r="J168" t="str">
        <f t="shared" si="26"/>
        <v xml:space="preserve">Rosa </v>
      </c>
      <c r="K168">
        <f t="shared" si="27"/>
        <v>1.3906039685198401E-16</v>
      </c>
      <c r="L168" s="3">
        <f t="shared" si="28"/>
        <v>4.7000000000000002E-13</v>
      </c>
      <c r="M168">
        <f t="shared" si="29"/>
        <v>6.2366999999999999E-2</v>
      </c>
    </row>
    <row r="169" spans="2:13" x14ac:dyDescent="0.35">
      <c r="B169" t="s">
        <v>182</v>
      </c>
      <c r="C169">
        <f t="shared" si="20"/>
        <v>4</v>
      </c>
      <c r="D169">
        <f t="shared" si="21"/>
        <v>11</v>
      </c>
      <c r="E169">
        <f t="shared" si="22"/>
        <v>36</v>
      </c>
      <c r="F169">
        <f t="shared" si="23"/>
        <v>45</v>
      </c>
      <c r="G169">
        <f t="shared" si="24"/>
        <v>54</v>
      </c>
      <c r="I169" t="str">
        <f t="shared" si="25"/>
        <v>224</v>
      </c>
      <c r="J169" t="str">
        <f t="shared" si="26"/>
        <v xml:space="preserve">Oceana </v>
      </c>
      <c r="K169">
        <f t="shared" si="27"/>
        <v>3.9520590343452699E-17</v>
      </c>
      <c r="L169" s="3">
        <f t="shared" si="28"/>
        <v>1.3400000000000001E-13</v>
      </c>
      <c r="M169">
        <f t="shared" si="29"/>
        <v>1.7724E-2</v>
      </c>
    </row>
    <row r="170" spans="2:13" x14ac:dyDescent="0.35">
      <c r="B170" t="s">
        <v>183</v>
      </c>
      <c r="C170">
        <f t="shared" si="20"/>
        <v>4</v>
      </c>
      <c r="D170">
        <f t="shared" si="21"/>
        <v>14</v>
      </c>
      <c r="E170">
        <f t="shared" si="22"/>
        <v>39</v>
      </c>
      <c r="F170">
        <f t="shared" si="23"/>
        <v>48</v>
      </c>
      <c r="G170">
        <f t="shared" si="24"/>
        <v>57</v>
      </c>
      <c r="I170" t="str">
        <f t="shared" si="25"/>
        <v>225</v>
      </c>
      <c r="J170" t="str">
        <f t="shared" si="26"/>
        <v xml:space="preserve">Henrietta </v>
      </c>
      <c r="K170">
        <f t="shared" si="27"/>
        <v>4.14565717253527E-16</v>
      </c>
      <c r="L170" s="3">
        <f t="shared" si="28"/>
        <v>1.4000000000000001E-12</v>
      </c>
      <c r="M170">
        <f t="shared" si="29"/>
        <v>0.18592700000000001</v>
      </c>
    </row>
    <row r="171" spans="2:13" x14ac:dyDescent="0.35">
      <c r="B171" t="s">
        <v>184</v>
      </c>
      <c r="C171">
        <f t="shared" si="20"/>
        <v>4</v>
      </c>
      <c r="D171">
        <f t="shared" si="21"/>
        <v>16</v>
      </c>
      <c r="E171">
        <f t="shared" si="22"/>
        <v>41</v>
      </c>
      <c r="F171">
        <f t="shared" si="23"/>
        <v>50</v>
      </c>
      <c r="G171">
        <f t="shared" si="24"/>
        <v>59</v>
      </c>
      <c r="I171" t="str">
        <f t="shared" si="25"/>
        <v>227</v>
      </c>
      <c r="J171" t="str">
        <f t="shared" si="26"/>
        <v xml:space="preserve">Philosophia </v>
      </c>
      <c r="K171">
        <f t="shared" si="27"/>
        <v>1.2048459545465E-16</v>
      </c>
      <c r="L171" s="3">
        <f t="shared" si="28"/>
        <v>4.0699999999999998E-13</v>
      </c>
      <c r="M171">
        <f t="shared" si="29"/>
        <v>5.4036000000000001E-2</v>
      </c>
    </row>
    <row r="172" spans="2:13" x14ac:dyDescent="0.35">
      <c r="B172" t="s">
        <v>185</v>
      </c>
      <c r="C172">
        <f t="shared" si="20"/>
        <v>4</v>
      </c>
      <c r="D172">
        <f t="shared" si="21"/>
        <v>15</v>
      </c>
      <c r="E172">
        <f t="shared" si="22"/>
        <v>40</v>
      </c>
      <c r="F172">
        <f t="shared" si="23"/>
        <v>49</v>
      </c>
      <c r="G172">
        <f t="shared" si="24"/>
        <v>58</v>
      </c>
      <c r="I172" t="str">
        <f t="shared" si="25"/>
        <v>230</v>
      </c>
      <c r="J172" t="str">
        <f t="shared" si="26"/>
        <v xml:space="preserve">Athamantis </v>
      </c>
      <c r="K172">
        <f t="shared" si="27"/>
        <v>1.7608987155151301E-16</v>
      </c>
      <c r="L172" s="3">
        <f t="shared" si="28"/>
        <v>5.9499999999999999E-13</v>
      </c>
      <c r="M172">
        <f t="shared" si="29"/>
        <v>7.8974000000000003E-2</v>
      </c>
    </row>
    <row r="173" spans="2:13" x14ac:dyDescent="0.35">
      <c r="B173" t="s">
        <v>186</v>
      </c>
      <c r="C173">
        <f t="shared" si="20"/>
        <v>4</v>
      </c>
      <c r="D173">
        <f t="shared" si="21"/>
        <v>13</v>
      </c>
      <c r="E173">
        <f t="shared" si="22"/>
        <v>38</v>
      </c>
      <c r="F173">
        <f t="shared" si="23"/>
        <v>47</v>
      </c>
      <c r="G173">
        <f t="shared" si="24"/>
        <v>56</v>
      </c>
      <c r="I173" t="str">
        <f t="shared" si="25"/>
        <v>233</v>
      </c>
      <c r="J173" t="str">
        <f t="shared" si="26"/>
        <v xml:space="preserve">Asterope </v>
      </c>
      <c r="K173">
        <f t="shared" si="27"/>
        <v>1.97159196662545E-16</v>
      </c>
      <c r="L173" s="3">
        <f t="shared" si="28"/>
        <v>6.6599999999999999E-13</v>
      </c>
      <c r="M173">
        <f t="shared" si="29"/>
        <v>8.8423000000000002E-2</v>
      </c>
    </row>
    <row r="174" spans="2:13" x14ac:dyDescent="0.35">
      <c r="B174" t="s">
        <v>187</v>
      </c>
      <c r="C174">
        <f t="shared" si="20"/>
        <v>4</v>
      </c>
      <c r="D174">
        <f t="shared" si="21"/>
        <v>12</v>
      </c>
      <c r="E174">
        <f t="shared" si="22"/>
        <v>37</v>
      </c>
      <c r="F174">
        <f t="shared" si="23"/>
        <v>46</v>
      </c>
      <c r="G174">
        <f t="shared" si="24"/>
        <v>55</v>
      </c>
      <c r="I174" t="str">
        <f t="shared" si="25"/>
        <v>236</v>
      </c>
      <c r="J174" t="str">
        <f t="shared" si="26"/>
        <v xml:space="preserve">Honoria </v>
      </c>
      <c r="K174">
        <f t="shared" si="27"/>
        <v>1.13632939011338E-16</v>
      </c>
      <c r="L174" s="3">
        <f t="shared" si="28"/>
        <v>3.8399999999999998E-13</v>
      </c>
      <c r="M174">
        <f t="shared" si="29"/>
        <v>5.0963000000000001E-2</v>
      </c>
    </row>
    <row r="175" spans="2:13" x14ac:dyDescent="0.35">
      <c r="B175" t="s">
        <v>188</v>
      </c>
      <c r="C175">
        <f t="shared" si="20"/>
        <v>4</v>
      </c>
      <c r="D175">
        <f t="shared" si="21"/>
        <v>12</v>
      </c>
      <c r="E175">
        <f t="shared" si="22"/>
        <v>37</v>
      </c>
      <c r="F175">
        <f t="shared" si="23"/>
        <v>46</v>
      </c>
      <c r="G175">
        <f t="shared" si="24"/>
        <v>55</v>
      </c>
      <c r="I175" t="str">
        <f t="shared" si="25"/>
        <v>238</v>
      </c>
      <c r="J175" t="str">
        <f t="shared" si="26"/>
        <v xml:space="preserve">Hypatia </v>
      </c>
      <c r="K175">
        <f t="shared" si="27"/>
        <v>5.29666935807391E-16</v>
      </c>
      <c r="L175" s="3">
        <f t="shared" si="28"/>
        <v>1.79E-12</v>
      </c>
      <c r="M175">
        <f t="shared" si="29"/>
        <v>0.23754800000000001</v>
      </c>
    </row>
    <row r="176" spans="2:13" x14ac:dyDescent="0.35">
      <c r="B176" t="s">
        <v>189</v>
      </c>
      <c r="C176">
        <f t="shared" si="20"/>
        <v>4</v>
      </c>
      <c r="D176">
        <f t="shared" si="21"/>
        <v>12</v>
      </c>
      <c r="E176">
        <f t="shared" si="22"/>
        <v>37</v>
      </c>
      <c r="F176">
        <f t="shared" si="23"/>
        <v>46</v>
      </c>
      <c r="G176">
        <f t="shared" si="24"/>
        <v>55</v>
      </c>
      <c r="I176" t="str">
        <f t="shared" si="25"/>
        <v>240</v>
      </c>
      <c r="J176" t="str">
        <f t="shared" si="26"/>
        <v xml:space="preserve">Vanadis </v>
      </c>
      <c r="K176">
        <f t="shared" si="27"/>
        <v>1.10486225287326E-16</v>
      </c>
      <c r="L176" s="3">
        <f t="shared" si="28"/>
        <v>3.7299999999999998E-13</v>
      </c>
      <c r="M176">
        <f t="shared" si="29"/>
        <v>4.9551999999999999E-2</v>
      </c>
    </row>
    <row r="177" spans="2:13" x14ac:dyDescent="0.35">
      <c r="B177" t="s">
        <v>190</v>
      </c>
      <c r="C177">
        <f t="shared" si="20"/>
        <v>4</v>
      </c>
      <c r="D177">
        <f t="shared" si="21"/>
        <v>13</v>
      </c>
      <c r="E177">
        <f t="shared" si="22"/>
        <v>38</v>
      </c>
      <c r="F177">
        <f t="shared" si="23"/>
        <v>47</v>
      </c>
      <c r="G177">
        <f t="shared" si="24"/>
        <v>56</v>
      </c>
      <c r="I177" t="str">
        <f t="shared" si="25"/>
        <v>241</v>
      </c>
      <c r="J177" t="str">
        <f t="shared" si="26"/>
        <v xml:space="preserve">Germania </v>
      </c>
      <c r="K177">
        <f t="shared" si="27"/>
        <v>3.0054836259460002E-16</v>
      </c>
      <c r="L177" s="3">
        <f t="shared" si="28"/>
        <v>1.0200000000000001E-12</v>
      </c>
      <c r="M177">
        <f t="shared" si="29"/>
        <v>0.134792</v>
      </c>
    </row>
    <row r="178" spans="2:13" x14ac:dyDescent="0.35">
      <c r="B178" t="s">
        <v>191</v>
      </c>
      <c r="C178">
        <f t="shared" si="20"/>
        <v>4</v>
      </c>
      <c r="D178">
        <f t="shared" si="21"/>
        <v>12</v>
      </c>
      <c r="E178">
        <f t="shared" si="22"/>
        <v>37</v>
      </c>
      <c r="F178">
        <f t="shared" si="23"/>
        <v>46</v>
      </c>
      <c r="G178">
        <f t="shared" si="24"/>
        <v>55</v>
      </c>
      <c r="I178" t="str">
        <f t="shared" si="25"/>
        <v>247</v>
      </c>
      <c r="J178" t="str">
        <f t="shared" si="26"/>
        <v xml:space="preserve">Eukrate </v>
      </c>
      <c r="K178">
        <f t="shared" si="27"/>
        <v>2.7097270724162098E-16</v>
      </c>
      <c r="L178" s="3">
        <f t="shared" si="28"/>
        <v>9.1599999999999993E-13</v>
      </c>
      <c r="M178">
        <f t="shared" si="29"/>
        <v>0.121527</v>
      </c>
    </row>
    <row r="179" spans="2:13" x14ac:dyDescent="0.35">
      <c r="B179" t="s">
        <v>192</v>
      </c>
      <c r="C179">
        <f t="shared" si="20"/>
        <v>4</v>
      </c>
      <c r="D179">
        <f t="shared" si="21"/>
        <v>12</v>
      </c>
      <c r="E179">
        <f t="shared" si="22"/>
        <v>37</v>
      </c>
      <c r="F179">
        <f t="shared" si="23"/>
        <v>46</v>
      </c>
      <c r="G179">
        <f t="shared" si="24"/>
        <v>53</v>
      </c>
      <c r="I179" t="str">
        <f t="shared" si="25"/>
        <v>250</v>
      </c>
      <c r="J179" t="str">
        <f t="shared" si="26"/>
        <v xml:space="preserve">Bettina </v>
      </c>
      <c r="K179">
        <f t="shared" si="27"/>
        <v>1.9688550185992401E-16</v>
      </c>
      <c r="L179" s="3">
        <f t="shared" si="28"/>
        <v>6.6499999999999999E-13</v>
      </c>
      <c r="M179">
        <f t="shared" si="29"/>
        <v>8.8300000000000003E-2</v>
      </c>
    </row>
    <row r="180" spans="2:13" x14ac:dyDescent="0.35">
      <c r="B180" t="s">
        <v>193</v>
      </c>
      <c r="C180">
        <f t="shared" si="20"/>
        <v>4</v>
      </c>
      <c r="D180">
        <f t="shared" si="21"/>
        <v>13</v>
      </c>
      <c r="E180">
        <f t="shared" si="22"/>
        <v>38</v>
      </c>
      <c r="F180">
        <f t="shared" si="23"/>
        <v>47</v>
      </c>
      <c r="G180">
        <f t="shared" si="24"/>
        <v>56</v>
      </c>
      <c r="I180" t="str">
        <f t="shared" si="25"/>
        <v>259</v>
      </c>
      <c r="J180" t="str">
        <f t="shared" si="26"/>
        <v xml:space="preserve">Aletheia </v>
      </c>
      <c r="K180">
        <f t="shared" si="27"/>
        <v>6.2808585539363802E-16</v>
      </c>
      <c r="L180" s="3">
        <f t="shared" si="28"/>
        <v>2.1199999999999999E-12</v>
      </c>
      <c r="M180">
        <f t="shared" si="29"/>
        <v>0.28168799999999999</v>
      </c>
    </row>
    <row r="181" spans="2:13" x14ac:dyDescent="0.35">
      <c r="B181" t="s">
        <v>194</v>
      </c>
      <c r="C181">
        <f t="shared" si="20"/>
        <v>4</v>
      </c>
      <c r="D181">
        <f t="shared" si="21"/>
        <v>10</v>
      </c>
      <c r="E181">
        <f t="shared" si="22"/>
        <v>35</v>
      </c>
      <c r="F181">
        <f t="shared" si="23"/>
        <v>44</v>
      </c>
      <c r="G181">
        <f t="shared" si="24"/>
        <v>53</v>
      </c>
      <c r="I181" t="str">
        <f t="shared" si="25"/>
        <v>266</v>
      </c>
      <c r="J181" t="str">
        <f t="shared" si="26"/>
        <v xml:space="preserve">Aline </v>
      </c>
      <c r="K181">
        <f t="shared" si="27"/>
        <v>1.8413301875237799E-16</v>
      </c>
      <c r="L181" s="3">
        <f t="shared" si="28"/>
        <v>6.2199999999999997E-13</v>
      </c>
      <c r="M181">
        <f t="shared" si="29"/>
        <v>8.2581000000000002E-2</v>
      </c>
    </row>
    <row r="182" spans="2:13" x14ac:dyDescent="0.35">
      <c r="B182" t="s">
        <v>195</v>
      </c>
      <c r="C182">
        <f t="shared" si="20"/>
        <v>4</v>
      </c>
      <c r="D182">
        <f t="shared" si="21"/>
        <v>11</v>
      </c>
      <c r="E182">
        <f t="shared" si="22"/>
        <v>36</v>
      </c>
      <c r="F182">
        <f t="shared" si="23"/>
        <v>45</v>
      </c>
      <c r="G182">
        <f t="shared" si="24"/>
        <v>54</v>
      </c>
      <c r="I182" t="str">
        <f t="shared" si="25"/>
        <v>268</v>
      </c>
      <c r="J182" t="str">
        <f t="shared" si="26"/>
        <v xml:space="preserve">Adorea </v>
      </c>
      <c r="K182">
        <f t="shared" si="27"/>
        <v>5.2669011092543399E-16</v>
      </c>
      <c r="L182" s="3">
        <f t="shared" si="28"/>
        <v>1.7800000000000001E-12</v>
      </c>
      <c r="M182">
        <f t="shared" si="29"/>
        <v>0.23621300000000001</v>
      </c>
    </row>
    <row r="183" spans="2:13" x14ac:dyDescent="0.35">
      <c r="B183" t="s">
        <v>196</v>
      </c>
      <c r="C183">
        <f t="shared" si="20"/>
        <v>4</v>
      </c>
      <c r="D183">
        <f t="shared" si="21"/>
        <v>14</v>
      </c>
      <c r="E183">
        <f t="shared" si="22"/>
        <v>39</v>
      </c>
      <c r="F183">
        <f t="shared" si="23"/>
        <v>48</v>
      </c>
      <c r="G183">
        <f t="shared" si="24"/>
        <v>57</v>
      </c>
      <c r="I183" t="str">
        <f t="shared" si="25"/>
        <v>275</v>
      </c>
      <c r="J183" t="str">
        <f t="shared" si="26"/>
        <v xml:space="preserve">Sapientia </v>
      </c>
      <c r="K183">
        <f t="shared" si="27"/>
        <v>1.8654E-16</v>
      </c>
      <c r="L183" s="3">
        <f t="shared" si="28"/>
        <v>6.3000000000000004E-13</v>
      </c>
      <c r="M183">
        <f t="shared" si="29"/>
        <v>8.3660999999999999E-2</v>
      </c>
    </row>
    <row r="184" spans="2:13" x14ac:dyDescent="0.35">
      <c r="B184" t="s">
        <v>197</v>
      </c>
      <c r="C184">
        <f t="shared" si="20"/>
        <v>4</v>
      </c>
      <c r="D184">
        <f t="shared" si="21"/>
        <v>13</v>
      </c>
      <c r="E184">
        <f t="shared" si="22"/>
        <v>38</v>
      </c>
      <c r="F184">
        <f t="shared" si="23"/>
        <v>47</v>
      </c>
      <c r="G184">
        <f t="shared" si="24"/>
        <v>56</v>
      </c>
      <c r="I184" t="str">
        <f t="shared" si="25"/>
        <v>276</v>
      </c>
      <c r="J184" t="str">
        <f t="shared" si="26"/>
        <v xml:space="preserve">Adelheid </v>
      </c>
      <c r="K184">
        <f t="shared" si="27"/>
        <v>2.2481550488436802E-16</v>
      </c>
      <c r="L184" s="3">
        <f t="shared" si="28"/>
        <v>7.5999999999999999E-13</v>
      </c>
      <c r="M184">
        <f t="shared" si="29"/>
        <v>0.100827</v>
      </c>
    </row>
    <row r="185" spans="2:13" x14ac:dyDescent="0.35">
      <c r="B185" t="s">
        <v>198</v>
      </c>
      <c r="C185">
        <f t="shared" si="20"/>
        <v>4</v>
      </c>
      <c r="D185">
        <f t="shared" si="21"/>
        <v>9</v>
      </c>
      <c r="E185">
        <f t="shared" si="22"/>
        <v>34</v>
      </c>
      <c r="F185">
        <f t="shared" si="23"/>
        <v>43</v>
      </c>
      <c r="G185">
        <f t="shared" si="24"/>
        <v>52</v>
      </c>
      <c r="I185" t="str">
        <f t="shared" si="25"/>
        <v>283</v>
      </c>
      <c r="J185" t="str">
        <f t="shared" si="26"/>
        <v xml:space="preserve">Emma </v>
      </c>
      <c r="K185">
        <f t="shared" si="27"/>
        <v>2.05281017798695E-16</v>
      </c>
      <c r="L185" s="3">
        <f t="shared" si="28"/>
        <v>6.9399999999999997E-13</v>
      </c>
      <c r="M185">
        <f t="shared" si="29"/>
        <v>9.2065999999999995E-2</v>
      </c>
    </row>
    <row r="186" spans="2:13" x14ac:dyDescent="0.35">
      <c r="B186" t="s">
        <v>199</v>
      </c>
      <c r="C186">
        <f t="shared" si="20"/>
        <v>4</v>
      </c>
      <c r="D186">
        <f t="shared" si="21"/>
        <v>13</v>
      </c>
      <c r="E186">
        <f t="shared" si="22"/>
        <v>38</v>
      </c>
      <c r="F186">
        <f t="shared" si="23"/>
        <v>47</v>
      </c>
      <c r="G186">
        <f t="shared" si="24"/>
        <v>56</v>
      </c>
      <c r="I186" t="str">
        <f t="shared" si="25"/>
        <v>287</v>
      </c>
      <c r="J186" t="str">
        <f t="shared" si="26"/>
        <v xml:space="preserve">Nephthys </v>
      </c>
      <c r="K186">
        <f t="shared" si="27"/>
        <v>4.8033737856096102E-17</v>
      </c>
      <c r="L186" s="3">
        <f t="shared" si="28"/>
        <v>1.6199999999999999E-13</v>
      </c>
      <c r="M186">
        <f t="shared" si="29"/>
        <v>2.1541999999999999E-2</v>
      </c>
    </row>
    <row r="187" spans="2:13" x14ac:dyDescent="0.35">
      <c r="B187" t="s">
        <v>200</v>
      </c>
      <c r="C187">
        <f t="shared" si="20"/>
        <v>4</v>
      </c>
      <c r="D187">
        <f t="shared" si="21"/>
        <v>14</v>
      </c>
      <c r="E187">
        <f t="shared" si="22"/>
        <v>39</v>
      </c>
      <c r="F187">
        <f t="shared" si="23"/>
        <v>48</v>
      </c>
      <c r="G187">
        <f t="shared" si="24"/>
        <v>57</v>
      </c>
      <c r="I187" t="str">
        <f t="shared" si="25"/>
        <v>303</v>
      </c>
      <c r="J187" t="str">
        <f t="shared" si="26"/>
        <v xml:space="preserve">Josephina </v>
      </c>
      <c r="K187">
        <f t="shared" si="27"/>
        <v>2.8848684039510099E-16</v>
      </c>
      <c r="L187" s="3">
        <f t="shared" si="28"/>
        <v>9.7499999999999999E-13</v>
      </c>
      <c r="M187">
        <f t="shared" si="29"/>
        <v>0.129382</v>
      </c>
    </row>
    <row r="188" spans="2:13" x14ac:dyDescent="0.35">
      <c r="B188" t="s">
        <v>201</v>
      </c>
      <c r="C188">
        <f t="shared" si="20"/>
        <v>4</v>
      </c>
      <c r="D188">
        <f t="shared" si="21"/>
        <v>9</v>
      </c>
      <c r="E188">
        <f t="shared" si="22"/>
        <v>34</v>
      </c>
      <c r="F188">
        <f t="shared" si="23"/>
        <v>43</v>
      </c>
      <c r="G188">
        <f t="shared" si="24"/>
        <v>51</v>
      </c>
      <c r="I188" t="str">
        <f t="shared" si="25"/>
        <v>304</v>
      </c>
      <c r="J188" t="str">
        <f t="shared" si="26"/>
        <v xml:space="preserve">Olga </v>
      </c>
      <c r="K188">
        <f t="shared" si="27"/>
        <v>6.8832710966053998E-17</v>
      </c>
      <c r="L188" s="3">
        <f t="shared" si="28"/>
        <v>2.3300000000000002E-13</v>
      </c>
      <c r="M188">
        <f t="shared" si="29"/>
        <v>3.0870000000000002E-2</v>
      </c>
    </row>
    <row r="189" spans="2:13" x14ac:dyDescent="0.35">
      <c r="B189" t="s">
        <v>202</v>
      </c>
      <c r="C189">
        <f t="shared" si="20"/>
        <v>4</v>
      </c>
      <c r="D189">
        <f t="shared" si="21"/>
        <v>11</v>
      </c>
      <c r="E189">
        <f t="shared" si="22"/>
        <v>36</v>
      </c>
      <c r="F189">
        <f t="shared" si="23"/>
        <v>45</v>
      </c>
      <c r="G189">
        <f t="shared" si="24"/>
        <v>54</v>
      </c>
      <c r="I189" t="str">
        <f t="shared" si="25"/>
        <v>308</v>
      </c>
      <c r="J189" t="str">
        <f t="shared" si="26"/>
        <v xml:space="preserve">Polyxo </v>
      </c>
      <c r="K189">
        <f t="shared" si="27"/>
        <v>7.2405478852581296E-16</v>
      </c>
      <c r="L189" s="3">
        <f t="shared" si="28"/>
        <v>2.4499999999999999E-12</v>
      </c>
      <c r="M189">
        <f t="shared" si="29"/>
        <v>0.32472800000000002</v>
      </c>
    </row>
    <row r="190" spans="2:13" x14ac:dyDescent="0.35">
      <c r="B190" t="s">
        <v>203</v>
      </c>
      <c r="C190">
        <f t="shared" si="20"/>
        <v>4</v>
      </c>
      <c r="D190">
        <f t="shared" si="21"/>
        <v>13</v>
      </c>
      <c r="E190">
        <f t="shared" si="22"/>
        <v>38</v>
      </c>
      <c r="F190">
        <f t="shared" si="23"/>
        <v>47</v>
      </c>
      <c r="G190">
        <f t="shared" si="24"/>
        <v>56</v>
      </c>
      <c r="I190" t="str">
        <f t="shared" si="25"/>
        <v>313</v>
      </c>
      <c r="J190" t="str">
        <f t="shared" si="26"/>
        <v xml:space="preserve">Chaldaea </v>
      </c>
      <c r="K190">
        <f t="shared" si="27"/>
        <v>1.1584591337407901E-16</v>
      </c>
      <c r="L190" s="3">
        <f t="shared" si="28"/>
        <v>3.91E-13</v>
      </c>
      <c r="M190">
        <f t="shared" si="29"/>
        <v>5.1955000000000001E-2</v>
      </c>
    </row>
    <row r="191" spans="2:13" x14ac:dyDescent="0.35">
      <c r="B191" t="s">
        <v>204</v>
      </c>
      <c r="C191">
        <f t="shared" si="20"/>
        <v>4</v>
      </c>
      <c r="D191">
        <f t="shared" si="21"/>
        <v>10</v>
      </c>
      <c r="E191">
        <f t="shared" si="22"/>
        <v>35</v>
      </c>
      <c r="F191">
        <f t="shared" si="23"/>
        <v>44</v>
      </c>
      <c r="G191">
        <f t="shared" si="24"/>
        <v>53</v>
      </c>
      <c r="I191" t="str">
        <f t="shared" si="25"/>
        <v>322</v>
      </c>
      <c r="J191" t="str">
        <f t="shared" si="26"/>
        <v xml:space="preserve">Phaeo </v>
      </c>
      <c r="K191">
        <f t="shared" si="27"/>
        <v>8.2763495213043498E-17</v>
      </c>
      <c r="L191" s="3">
        <f t="shared" si="28"/>
        <v>2.8000000000000002E-13</v>
      </c>
      <c r="M191">
        <f t="shared" si="29"/>
        <v>3.7117999999999998E-2</v>
      </c>
    </row>
    <row r="192" spans="2:13" x14ac:dyDescent="0.35">
      <c r="B192" t="s">
        <v>205</v>
      </c>
      <c r="C192">
        <f t="shared" si="20"/>
        <v>4</v>
      </c>
      <c r="D192">
        <f t="shared" si="21"/>
        <v>13</v>
      </c>
      <c r="E192">
        <f t="shared" si="22"/>
        <v>38</v>
      </c>
      <c r="F192">
        <f t="shared" si="23"/>
        <v>47</v>
      </c>
      <c r="G192">
        <f t="shared" si="24"/>
        <v>56</v>
      </c>
      <c r="I192" t="str">
        <f t="shared" si="25"/>
        <v>324</v>
      </c>
      <c r="J192" t="str">
        <f t="shared" si="26"/>
        <v xml:space="preserve">Bamberga </v>
      </c>
      <c r="K192">
        <f t="shared" si="27"/>
        <v>1.3886265898561899E-15</v>
      </c>
      <c r="L192" s="3">
        <f t="shared" si="28"/>
        <v>4.6899999999999996E-12</v>
      </c>
      <c r="M192">
        <f t="shared" si="29"/>
        <v>0.62277899999999997</v>
      </c>
    </row>
    <row r="193" spans="2:13" x14ac:dyDescent="0.35">
      <c r="B193" t="s">
        <v>206</v>
      </c>
      <c r="C193">
        <f t="shared" si="20"/>
        <v>4</v>
      </c>
      <c r="D193">
        <f t="shared" si="21"/>
        <v>11</v>
      </c>
      <c r="E193">
        <f t="shared" si="22"/>
        <v>36</v>
      </c>
      <c r="F193">
        <f t="shared" si="23"/>
        <v>45</v>
      </c>
      <c r="G193">
        <f t="shared" si="24"/>
        <v>54</v>
      </c>
      <c r="I193" t="str">
        <f t="shared" si="25"/>
        <v>326</v>
      </c>
      <c r="J193" t="str">
        <f t="shared" si="26"/>
        <v xml:space="preserve">Tamara </v>
      </c>
      <c r="K193">
        <f t="shared" si="27"/>
        <v>1.8915247466562001E-16</v>
      </c>
      <c r="L193" s="3">
        <f t="shared" si="28"/>
        <v>6.39E-13</v>
      </c>
      <c r="M193">
        <f t="shared" si="29"/>
        <v>8.4832000000000005E-2</v>
      </c>
    </row>
    <row r="194" spans="2:13" x14ac:dyDescent="0.35">
      <c r="B194" t="s">
        <v>207</v>
      </c>
      <c r="C194">
        <f t="shared" si="20"/>
        <v>4</v>
      </c>
      <c r="D194">
        <f t="shared" si="21"/>
        <v>11</v>
      </c>
      <c r="E194">
        <f t="shared" si="22"/>
        <v>36</v>
      </c>
      <c r="F194">
        <f t="shared" si="23"/>
        <v>45</v>
      </c>
      <c r="G194">
        <f t="shared" si="24"/>
        <v>53</v>
      </c>
      <c r="I194" t="str">
        <f t="shared" si="25"/>
        <v>328</v>
      </c>
      <c r="J194" t="str">
        <f t="shared" si="26"/>
        <v xml:space="preserve">Gudrun </v>
      </c>
      <c r="K194">
        <f t="shared" si="27"/>
        <v>2.9127E-16</v>
      </c>
      <c r="L194" s="3">
        <f t="shared" si="28"/>
        <v>9.8400000000000005E-13</v>
      </c>
      <c r="M194">
        <f t="shared" si="29"/>
        <v>0.13063</v>
      </c>
    </row>
    <row r="195" spans="2:13" x14ac:dyDescent="0.35">
      <c r="B195" t="s">
        <v>208</v>
      </c>
      <c r="C195">
        <f t="shared" si="20"/>
        <v>4</v>
      </c>
      <c r="D195">
        <f t="shared" si="21"/>
        <v>9</v>
      </c>
      <c r="E195">
        <f t="shared" si="22"/>
        <v>34</v>
      </c>
      <c r="F195">
        <f t="shared" si="23"/>
        <v>43</v>
      </c>
      <c r="G195">
        <f t="shared" si="24"/>
        <v>52</v>
      </c>
      <c r="I195" t="str">
        <f t="shared" si="25"/>
        <v>329</v>
      </c>
      <c r="J195" t="str">
        <f t="shared" si="26"/>
        <v xml:space="preserve">Svea </v>
      </c>
      <c r="K195">
        <f t="shared" si="27"/>
        <v>5.11430939429605E-17</v>
      </c>
      <c r="L195" s="3">
        <f t="shared" si="28"/>
        <v>1.7299999999999999E-13</v>
      </c>
      <c r="M195">
        <f t="shared" si="29"/>
        <v>2.2936999999999999E-2</v>
      </c>
    </row>
    <row r="196" spans="2:13" x14ac:dyDescent="0.35">
      <c r="B196" t="s">
        <v>209</v>
      </c>
      <c r="C196">
        <f t="shared" ref="C196:C259" si="30">FIND(" ",B196)</f>
        <v>4</v>
      </c>
      <c r="D196">
        <f t="shared" ref="D196:D259" si="31">FIND(" ",B196,C196+1)</f>
        <v>12</v>
      </c>
      <c r="E196">
        <f t="shared" ref="E196:E259" si="32">FIND(" ",B196,D196+1)</f>
        <v>37</v>
      </c>
      <c r="F196">
        <f t="shared" ref="F196:F259" si="33">FIND(" ",B196,E196+1)</f>
        <v>46</v>
      </c>
      <c r="G196">
        <f t="shared" ref="G196:G259" si="34">LEN(B196)+1</f>
        <v>55</v>
      </c>
      <c r="I196" t="str">
        <f t="shared" ref="I196:I259" si="35">LEFT(B196,C196-1)</f>
        <v>334</v>
      </c>
      <c r="J196" t="str">
        <f t="shared" ref="J196:J259" si="36">MID(B196,C196+1,D196-C196)</f>
        <v xml:space="preserve">Chicago </v>
      </c>
      <c r="K196">
        <f t="shared" ref="K196:K259" si="37">VALUE(MID(B196,D196+1,E196-D196))</f>
        <v>3.2624933794345599E-16</v>
      </c>
      <c r="L196" s="3">
        <f t="shared" ref="L196:L259" si="38">VALUE(MID(B196,E196+1,F196-E196))</f>
        <v>1.1E-12</v>
      </c>
      <c r="M196">
        <f t="shared" ref="M196:M259" si="39">VALUE(MID(B196,F196+1,G196-F196))</f>
        <v>0.146318</v>
      </c>
    </row>
    <row r="197" spans="2:13" x14ac:dyDescent="0.35">
      <c r="B197" t="s">
        <v>210</v>
      </c>
      <c r="C197">
        <f t="shared" si="30"/>
        <v>4</v>
      </c>
      <c r="D197">
        <f t="shared" si="31"/>
        <v>12</v>
      </c>
      <c r="E197">
        <f t="shared" si="32"/>
        <v>37</v>
      </c>
      <c r="F197">
        <f t="shared" si="33"/>
        <v>46</v>
      </c>
      <c r="G197">
        <f t="shared" si="34"/>
        <v>55</v>
      </c>
      <c r="I197" t="str">
        <f t="shared" si="35"/>
        <v>335</v>
      </c>
      <c r="J197" t="str">
        <f t="shared" si="36"/>
        <v xml:space="preserve">Roberta </v>
      </c>
      <c r="K197">
        <f t="shared" si="37"/>
        <v>1.4756769258889101E-16</v>
      </c>
      <c r="L197" s="3">
        <f t="shared" si="38"/>
        <v>4.9899999999999999E-13</v>
      </c>
      <c r="M197">
        <f t="shared" si="39"/>
        <v>6.6182000000000005E-2</v>
      </c>
    </row>
    <row r="198" spans="2:13" x14ac:dyDescent="0.35">
      <c r="B198" t="s">
        <v>211</v>
      </c>
      <c r="C198">
        <f t="shared" si="30"/>
        <v>4</v>
      </c>
      <c r="D198">
        <f t="shared" si="31"/>
        <v>14</v>
      </c>
      <c r="E198">
        <f t="shared" si="32"/>
        <v>39</v>
      </c>
      <c r="F198">
        <f t="shared" si="33"/>
        <v>48</v>
      </c>
      <c r="G198">
        <f t="shared" si="34"/>
        <v>57</v>
      </c>
      <c r="I198" t="str">
        <f t="shared" si="35"/>
        <v>336</v>
      </c>
      <c r="J198" t="str">
        <f t="shared" si="36"/>
        <v xml:space="preserve">Lacadiera </v>
      </c>
      <c r="K198">
        <f t="shared" si="37"/>
        <v>5.6429999999999999E-17</v>
      </c>
      <c r="L198" s="3">
        <f t="shared" si="38"/>
        <v>1.9099999999999999E-13</v>
      </c>
      <c r="M198">
        <f t="shared" si="39"/>
        <v>2.5308000000000001E-2</v>
      </c>
    </row>
    <row r="199" spans="2:13" x14ac:dyDescent="0.35">
      <c r="B199" t="s">
        <v>212</v>
      </c>
      <c r="C199">
        <f t="shared" si="30"/>
        <v>4</v>
      </c>
      <c r="D199">
        <f t="shared" si="31"/>
        <v>11</v>
      </c>
      <c r="E199">
        <f t="shared" si="32"/>
        <v>36</v>
      </c>
      <c r="F199">
        <f t="shared" si="33"/>
        <v>45</v>
      </c>
      <c r="G199">
        <f t="shared" si="34"/>
        <v>53</v>
      </c>
      <c r="I199" t="str">
        <f t="shared" si="35"/>
        <v>337</v>
      </c>
      <c r="J199" t="str">
        <f t="shared" si="36"/>
        <v xml:space="preserve">Devosa </v>
      </c>
      <c r="K199">
        <f t="shared" si="37"/>
        <v>3.4515074511865898E-17</v>
      </c>
      <c r="L199" s="3">
        <f t="shared" si="38"/>
        <v>1.1700000000000001E-13</v>
      </c>
      <c r="M199">
        <f t="shared" si="39"/>
        <v>1.5480000000000001E-2</v>
      </c>
    </row>
    <row r="200" spans="2:13" x14ac:dyDescent="0.35">
      <c r="B200" t="s">
        <v>213</v>
      </c>
      <c r="C200">
        <f t="shared" si="30"/>
        <v>4</v>
      </c>
      <c r="D200">
        <f t="shared" si="31"/>
        <v>12</v>
      </c>
      <c r="E200">
        <f t="shared" si="32"/>
        <v>37</v>
      </c>
      <c r="F200">
        <f t="shared" si="33"/>
        <v>46</v>
      </c>
      <c r="G200">
        <f t="shared" si="34"/>
        <v>55</v>
      </c>
      <c r="I200" t="str">
        <f t="shared" si="35"/>
        <v>338</v>
      </c>
      <c r="J200" t="str">
        <f t="shared" si="36"/>
        <v xml:space="preserve">Budrosa </v>
      </c>
      <c r="K200">
        <f t="shared" si="37"/>
        <v>5.1407683428632203E-17</v>
      </c>
      <c r="L200" s="3">
        <f t="shared" si="38"/>
        <v>1.7399999999999999E-13</v>
      </c>
      <c r="M200">
        <f t="shared" si="39"/>
        <v>2.3056E-2</v>
      </c>
    </row>
    <row r="201" spans="2:13" x14ac:dyDescent="0.35">
      <c r="B201" t="s">
        <v>214</v>
      </c>
      <c r="C201">
        <f t="shared" si="30"/>
        <v>4</v>
      </c>
      <c r="D201">
        <f t="shared" si="31"/>
        <v>15</v>
      </c>
      <c r="E201">
        <f t="shared" si="32"/>
        <v>40</v>
      </c>
      <c r="F201">
        <f t="shared" si="33"/>
        <v>49</v>
      </c>
      <c r="G201">
        <f t="shared" si="34"/>
        <v>58</v>
      </c>
      <c r="I201" t="str">
        <f t="shared" si="35"/>
        <v>344</v>
      </c>
      <c r="J201" t="str">
        <f t="shared" si="36"/>
        <v xml:space="preserve">Desiderata </v>
      </c>
      <c r="K201">
        <f t="shared" si="37"/>
        <v>5.3689097042583299E-16</v>
      </c>
      <c r="L201" s="3">
        <f t="shared" si="38"/>
        <v>1.81E-12</v>
      </c>
      <c r="M201">
        <f t="shared" si="39"/>
        <v>0.240788</v>
      </c>
    </row>
    <row r="202" spans="2:13" x14ac:dyDescent="0.35">
      <c r="B202" t="s">
        <v>215</v>
      </c>
      <c r="C202">
        <f t="shared" si="30"/>
        <v>4</v>
      </c>
      <c r="D202">
        <f t="shared" si="31"/>
        <v>14</v>
      </c>
      <c r="E202">
        <f t="shared" si="32"/>
        <v>39</v>
      </c>
      <c r="F202">
        <f t="shared" si="33"/>
        <v>48</v>
      </c>
      <c r="G202">
        <f t="shared" si="34"/>
        <v>57</v>
      </c>
      <c r="I202" t="str">
        <f t="shared" si="35"/>
        <v>345</v>
      </c>
      <c r="J202" t="str">
        <f t="shared" si="36"/>
        <v xml:space="preserve">Tercidina </v>
      </c>
      <c r="K202">
        <f t="shared" si="37"/>
        <v>1.2317521169884101E-16</v>
      </c>
      <c r="L202" s="3">
        <f t="shared" si="38"/>
        <v>4.1599999999999999E-13</v>
      </c>
      <c r="M202">
        <f t="shared" si="39"/>
        <v>5.5241999999999999E-2</v>
      </c>
    </row>
    <row r="203" spans="2:13" x14ac:dyDescent="0.35">
      <c r="B203" t="s">
        <v>216</v>
      </c>
      <c r="C203">
        <f t="shared" si="30"/>
        <v>4</v>
      </c>
      <c r="D203">
        <f t="shared" si="31"/>
        <v>16</v>
      </c>
      <c r="E203">
        <f t="shared" si="32"/>
        <v>41</v>
      </c>
      <c r="F203">
        <f t="shared" si="33"/>
        <v>50</v>
      </c>
      <c r="G203">
        <f t="shared" si="34"/>
        <v>59</v>
      </c>
      <c r="I203" t="str">
        <f t="shared" si="35"/>
        <v>346</v>
      </c>
      <c r="J203" t="str">
        <f t="shared" si="36"/>
        <v xml:space="preserve">Hermentaria </v>
      </c>
      <c r="K203">
        <f t="shared" si="37"/>
        <v>2.20991660771765E-16</v>
      </c>
      <c r="L203" s="3">
        <f t="shared" si="38"/>
        <v>7.4700000000000005E-13</v>
      </c>
      <c r="M203">
        <f t="shared" si="39"/>
        <v>9.9112000000000006E-2</v>
      </c>
    </row>
    <row r="204" spans="2:13" x14ac:dyDescent="0.35">
      <c r="B204" t="s">
        <v>217</v>
      </c>
      <c r="C204">
        <f t="shared" si="30"/>
        <v>4</v>
      </c>
      <c r="D204">
        <f t="shared" si="31"/>
        <v>12</v>
      </c>
      <c r="E204">
        <f t="shared" si="32"/>
        <v>37</v>
      </c>
      <c r="F204">
        <f t="shared" si="33"/>
        <v>46</v>
      </c>
      <c r="G204">
        <f t="shared" si="34"/>
        <v>55</v>
      </c>
      <c r="I204" t="str">
        <f t="shared" si="35"/>
        <v>347</v>
      </c>
      <c r="J204" t="str">
        <f t="shared" si="36"/>
        <v xml:space="preserve">Pariana </v>
      </c>
      <c r="K204">
        <f t="shared" si="37"/>
        <v>2.1949122177817301E-17</v>
      </c>
      <c r="L204" s="3">
        <f t="shared" si="38"/>
        <v>7.4200000000000002E-14</v>
      </c>
      <c r="M204">
        <f t="shared" si="39"/>
        <v>9.8440000000000003E-3</v>
      </c>
    </row>
    <row r="205" spans="2:13" x14ac:dyDescent="0.35">
      <c r="B205" t="s">
        <v>218</v>
      </c>
      <c r="C205">
        <f t="shared" si="30"/>
        <v>4</v>
      </c>
      <c r="D205">
        <f t="shared" si="31"/>
        <v>14</v>
      </c>
      <c r="E205">
        <f t="shared" si="32"/>
        <v>39</v>
      </c>
      <c r="F205">
        <f t="shared" si="33"/>
        <v>48</v>
      </c>
      <c r="G205">
        <f t="shared" si="34"/>
        <v>57</v>
      </c>
      <c r="I205" t="str">
        <f t="shared" si="35"/>
        <v>349</v>
      </c>
      <c r="J205" t="str">
        <f t="shared" si="36"/>
        <v xml:space="preserve">Dembowska </v>
      </c>
      <c r="K205">
        <f t="shared" si="37"/>
        <v>7.00787392713029E-16</v>
      </c>
      <c r="L205" s="3">
        <f t="shared" si="38"/>
        <v>2.3700000000000002E-12</v>
      </c>
      <c r="M205">
        <f t="shared" si="39"/>
        <v>0.31429299999999999</v>
      </c>
    </row>
    <row r="206" spans="2:13" x14ac:dyDescent="0.35">
      <c r="B206" t="s">
        <v>219</v>
      </c>
      <c r="C206">
        <f t="shared" si="30"/>
        <v>4</v>
      </c>
      <c r="D206">
        <f t="shared" si="31"/>
        <v>14</v>
      </c>
      <c r="E206">
        <f t="shared" si="32"/>
        <v>39</v>
      </c>
      <c r="F206">
        <f t="shared" si="33"/>
        <v>48</v>
      </c>
      <c r="G206">
        <f t="shared" si="34"/>
        <v>57</v>
      </c>
      <c r="I206" t="str">
        <f t="shared" si="35"/>
        <v>350</v>
      </c>
      <c r="J206" t="str">
        <f t="shared" si="36"/>
        <v xml:space="preserve">Ornamenta </v>
      </c>
      <c r="K206">
        <f t="shared" si="37"/>
        <v>1.4100078405763E-16</v>
      </c>
      <c r="L206" s="3">
        <f t="shared" si="38"/>
        <v>4.7599999999999999E-13</v>
      </c>
      <c r="M206">
        <f t="shared" si="39"/>
        <v>6.3237000000000002E-2</v>
      </c>
    </row>
    <row r="207" spans="2:13" x14ac:dyDescent="0.35">
      <c r="B207" t="s">
        <v>220</v>
      </c>
      <c r="C207">
        <f t="shared" si="30"/>
        <v>4</v>
      </c>
      <c r="D207">
        <f t="shared" si="31"/>
        <v>13</v>
      </c>
      <c r="E207">
        <f t="shared" si="32"/>
        <v>38</v>
      </c>
      <c r="F207">
        <f t="shared" si="33"/>
        <v>47</v>
      </c>
      <c r="G207">
        <f t="shared" si="34"/>
        <v>56</v>
      </c>
      <c r="I207" t="str">
        <f t="shared" si="35"/>
        <v>354</v>
      </c>
      <c r="J207" t="str">
        <f t="shared" si="36"/>
        <v xml:space="preserve">Eleonora </v>
      </c>
      <c r="K207">
        <f t="shared" si="37"/>
        <v>1.58509865715968E-15</v>
      </c>
      <c r="L207" s="3">
        <f t="shared" si="38"/>
        <v>5.3599999999999998E-12</v>
      </c>
      <c r="M207">
        <f t="shared" si="39"/>
        <v>0.71089400000000003</v>
      </c>
    </row>
    <row r="208" spans="2:13" x14ac:dyDescent="0.35">
      <c r="B208" t="s">
        <v>221</v>
      </c>
      <c r="C208">
        <f t="shared" si="30"/>
        <v>4</v>
      </c>
      <c r="D208">
        <f t="shared" si="31"/>
        <v>12</v>
      </c>
      <c r="E208">
        <f t="shared" si="32"/>
        <v>37</v>
      </c>
      <c r="F208">
        <f t="shared" si="33"/>
        <v>46</v>
      </c>
      <c r="G208">
        <f t="shared" si="34"/>
        <v>55</v>
      </c>
      <c r="I208" t="str">
        <f t="shared" si="35"/>
        <v>356</v>
      </c>
      <c r="J208" t="str">
        <f t="shared" si="36"/>
        <v xml:space="preserve">Liguria </v>
      </c>
      <c r="K208">
        <f t="shared" si="37"/>
        <v>2.6816131961351802E-16</v>
      </c>
      <c r="L208" s="3">
        <f t="shared" si="38"/>
        <v>9.0599999999999998E-13</v>
      </c>
      <c r="M208">
        <f t="shared" si="39"/>
        <v>0.120267</v>
      </c>
    </row>
    <row r="209" spans="2:13" x14ac:dyDescent="0.35">
      <c r="B209" t="s">
        <v>222</v>
      </c>
      <c r="C209">
        <f t="shared" si="30"/>
        <v>4</v>
      </c>
      <c r="D209">
        <f t="shared" si="31"/>
        <v>11</v>
      </c>
      <c r="E209">
        <f t="shared" si="32"/>
        <v>36</v>
      </c>
      <c r="F209">
        <f t="shared" si="33"/>
        <v>45</v>
      </c>
      <c r="G209">
        <f t="shared" si="34"/>
        <v>54</v>
      </c>
      <c r="I209" t="str">
        <f t="shared" si="35"/>
        <v>357</v>
      </c>
      <c r="J209" t="str">
        <f t="shared" si="36"/>
        <v xml:space="preserve">Ninina </v>
      </c>
      <c r="K209">
        <f t="shared" si="37"/>
        <v>1.7619560261002501E-16</v>
      </c>
      <c r="L209" s="3">
        <f t="shared" si="38"/>
        <v>5.9499999999999999E-13</v>
      </c>
      <c r="M209">
        <f t="shared" si="39"/>
        <v>7.9020999999999994E-2</v>
      </c>
    </row>
    <row r="210" spans="2:13" x14ac:dyDescent="0.35">
      <c r="B210" t="s">
        <v>223</v>
      </c>
      <c r="C210">
        <f t="shared" si="30"/>
        <v>4</v>
      </c>
      <c r="D210">
        <f t="shared" si="31"/>
        <v>14</v>
      </c>
      <c r="E210">
        <f t="shared" si="32"/>
        <v>39</v>
      </c>
      <c r="F210">
        <f t="shared" si="33"/>
        <v>48</v>
      </c>
      <c r="G210">
        <f t="shared" si="34"/>
        <v>57</v>
      </c>
      <c r="I210" t="str">
        <f t="shared" si="35"/>
        <v>358</v>
      </c>
      <c r="J210" t="str">
        <f t="shared" si="36"/>
        <v xml:space="preserve">Apollonia </v>
      </c>
      <c r="K210">
        <f t="shared" si="37"/>
        <v>1.2178097995831701E-16</v>
      </c>
      <c r="L210" s="3">
        <f t="shared" si="38"/>
        <v>4.1200000000000001E-13</v>
      </c>
      <c r="M210">
        <f t="shared" si="39"/>
        <v>5.4616999999999999E-2</v>
      </c>
    </row>
    <row r="211" spans="2:13" x14ac:dyDescent="0.35">
      <c r="B211" t="s">
        <v>224</v>
      </c>
      <c r="C211">
        <f t="shared" si="30"/>
        <v>4</v>
      </c>
      <c r="D211">
        <f t="shared" si="31"/>
        <v>12</v>
      </c>
      <c r="E211">
        <f t="shared" si="32"/>
        <v>37</v>
      </c>
      <c r="F211">
        <f t="shared" si="33"/>
        <v>46</v>
      </c>
      <c r="G211">
        <f t="shared" si="34"/>
        <v>55</v>
      </c>
      <c r="I211" t="str">
        <f t="shared" si="35"/>
        <v>360</v>
      </c>
      <c r="J211" t="str">
        <f t="shared" si="36"/>
        <v xml:space="preserve">Carlova </v>
      </c>
      <c r="K211">
        <f t="shared" si="37"/>
        <v>3.3677605743529999E-16</v>
      </c>
      <c r="L211" s="3">
        <f t="shared" si="38"/>
        <v>1.14E-12</v>
      </c>
      <c r="M211">
        <f t="shared" si="39"/>
        <v>0.15103900000000001</v>
      </c>
    </row>
    <row r="212" spans="2:13" x14ac:dyDescent="0.35">
      <c r="B212" t="s">
        <v>225</v>
      </c>
      <c r="C212">
        <f t="shared" si="30"/>
        <v>4</v>
      </c>
      <c r="D212">
        <f t="shared" si="31"/>
        <v>11</v>
      </c>
      <c r="E212">
        <f t="shared" si="32"/>
        <v>36</v>
      </c>
      <c r="F212">
        <f t="shared" si="33"/>
        <v>45</v>
      </c>
      <c r="G212">
        <f t="shared" si="34"/>
        <v>54</v>
      </c>
      <c r="I212" t="str">
        <f t="shared" si="35"/>
        <v>362</v>
      </c>
      <c r="J212" t="str">
        <f t="shared" si="36"/>
        <v xml:space="preserve">Havnia </v>
      </c>
      <c r="K212">
        <f t="shared" si="37"/>
        <v>8.0870792881032797E-17</v>
      </c>
      <c r="L212" s="3">
        <f t="shared" si="38"/>
        <v>2.73E-13</v>
      </c>
      <c r="M212">
        <f t="shared" si="39"/>
        <v>3.6269000000000003E-2</v>
      </c>
    </row>
    <row r="213" spans="2:13" x14ac:dyDescent="0.35">
      <c r="B213" t="s">
        <v>226</v>
      </c>
      <c r="C213">
        <f t="shared" si="30"/>
        <v>4</v>
      </c>
      <c r="D213">
        <f t="shared" si="31"/>
        <v>10</v>
      </c>
      <c r="E213">
        <f t="shared" si="32"/>
        <v>35</v>
      </c>
      <c r="F213">
        <f t="shared" si="33"/>
        <v>44</v>
      </c>
      <c r="G213">
        <f t="shared" si="34"/>
        <v>53</v>
      </c>
      <c r="I213" t="str">
        <f t="shared" si="35"/>
        <v>363</v>
      </c>
      <c r="J213" t="str">
        <f t="shared" si="36"/>
        <v xml:space="preserve">Padua </v>
      </c>
      <c r="K213">
        <f t="shared" si="37"/>
        <v>6.9841945302118602E-17</v>
      </c>
      <c r="L213" s="3">
        <f t="shared" si="38"/>
        <v>2.36E-13</v>
      </c>
      <c r="M213">
        <f t="shared" si="39"/>
        <v>3.1322999999999997E-2</v>
      </c>
    </row>
    <row r="214" spans="2:13" x14ac:dyDescent="0.35">
      <c r="B214" t="s">
        <v>227</v>
      </c>
      <c r="C214">
        <f t="shared" si="30"/>
        <v>4</v>
      </c>
      <c r="D214">
        <f t="shared" si="31"/>
        <v>12</v>
      </c>
      <c r="E214">
        <f t="shared" si="32"/>
        <v>37</v>
      </c>
      <c r="F214">
        <f t="shared" si="33"/>
        <v>46</v>
      </c>
      <c r="G214">
        <f t="shared" si="34"/>
        <v>55</v>
      </c>
      <c r="I214" t="str">
        <f t="shared" si="35"/>
        <v>365</v>
      </c>
      <c r="J214" t="str">
        <f t="shared" si="36"/>
        <v xml:space="preserve">Corduba </v>
      </c>
      <c r="K214">
        <f t="shared" si="37"/>
        <v>7.7695552096218006E-17</v>
      </c>
      <c r="L214" s="3">
        <f t="shared" si="38"/>
        <v>2.6299999999999999E-13</v>
      </c>
      <c r="M214">
        <f t="shared" si="39"/>
        <v>3.4845000000000001E-2</v>
      </c>
    </row>
    <row r="215" spans="2:13" x14ac:dyDescent="0.35">
      <c r="B215" t="s">
        <v>228</v>
      </c>
      <c r="C215">
        <f t="shared" si="30"/>
        <v>4</v>
      </c>
      <c r="D215">
        <f t="shared" si="31"/>
        <v>15</v>
      </c>
      <c r="E215">
        <f t="shared" si="32"/>
        <v>40</v>
      </c>
      <c r="F215">
        <f t="shared" si="33"/>
        <v>49</v>
      </c>
      <c r="G215">
        <f t="shared" si="34"/>
        <v>58</v>
      </c>
      <c r="I215" t="str">
        <f t="shared" si="35"/>
        <v>366</v>
      </c>
      <c r="J215" t="str">
        <f t="shared" si="36"/>
        <v xml:space="preserve">Vincentina </v>
      </c>
      <c r="K215">
        <f t="shared" si="37"/>
        <v>1.1563954713645801E-16</v>
      </c>
      <c r="L215" s="3">
        <f t="shared" si="38"/>
        <v>3.91E-13</v>
      </c>
      <c r="M215">
        <f t="shared" si="39"/>
        <v>5.1862999999999999E-2</v>
      </c>
    </row>
    <row r="216" spans="2:13" x14ac:dyDescent="0.35">
      <c r="B216" t="s">
        <v>229</v>
      </c>
      <c r="C216">
        <f t="shared" si="30"/>
        <v>4</v>
      </c>
      <c r="D216">
        <f t="shared" si="31"/>
        <v>10</v>
      </c>
      <c r="E216">
        <f t="shared" si="32"/>
        <v>35</v>
      </c>
      <c r="F216">
        <f t="shared" si="33"/>
        <v>44</v>
      </c>
      <c r="G216">
        <f t="shared" si="34"/>
        <v>53</v>
      </c>
      <c r="I216" t="str">
        <f t="shared" si="35"/>
        <v>369</v>
      </c>
      <c r="J216" t="str">
        <f t="shared" si="36"/>
        <v xml:space="preserve">Aeria </v>
      </c>
      <c r="K216">
        <f t="shared" si="37"/>
        <v>5.7345815663368505E-17</v>
      </c>
      <c r="L216" s="3">
        <f t="shared" si="38"/>
        <v>1.9400000000000001E-13</v>
      </c>
      <c r="M216">
        <f t="shared" si="39"/>
        <v>2.5718999999999999E-2</v>
      </c>
    </row>
    <row r="217" spans="2:13" x14ac:dyDescent="0.35">
      <c r="B217" t="s">
        <v>230</v>
      </c>
      <c r="C217">
        <f t="shared" si="30"/>
        <v>4</v>
      </c>
      <c r="D217">
        <f t="shared" si="31"/>
        <v>10</v>
      </c>
      <c r="E217">
        <f t="shared" si="32"/>
        <v>35</v>
      </c>
      <c r="F217">
        <f t="shared" si="33"/>
        <v>44</v>
      </c>
      <c r="G217">
        <f t="shared" si="34"/>
        <v>53</v>
      </c>
      <c r="I217" t="str">
        <f t="shared" si="35"/>
        <v>372</v>
      </c>
      <c r="J217" t="str">
        <f t="shared" si="36"/>
        <v xml:space="preserve">Palma </v>
      </c>
      <c r="K217">
        <f t="shared" si="37"/>
        <v>1.7459557262705E-15</v>
      </c>
      <c r="L217" s="3">
        <f t="shared" si="38"/>
        <v>5.9000000000000003E-12</v>
      </c>
      <c r="M217">
        <f t="shared" si="39"/>
        <v>0.78303599999999995</v>
      </c>
    </row>
    <row r="218" spans="2:13" x14ac:dyDescent="0.35">
      <c r="B218" t="s">
        <v>231</v>
      </c>
      <c r="C218">
        <f t="shared" si="30"/>
        <v>4</v>
      </c>
      <c r="D218">
        <f t="shared" si="31"/>
        <v>13</v>
      </c>
      <c r="E218">
        <f t="shared" si="32"/>
        <v>38</v>
      </c>
      <c r="F218">
        <f t="shared" si="33"/>
        <v>47</v>
      </c>
      <c r="G218">
        <f t="shared" si="34"/>
        <v>56</v>
      </c>
      <c r="I218" t="str">
        <f t="shared" si="35"/>
        <v>373</v>
      </c>
      <c r="J218" t="str">
        <f t="shared" si="36"/>
        <v xml:space="preserve">Melusina </v>
      </c>
      <c r="K218">
        <f t="shared" si="37"/>
        <v>1.3720617596137701E-16</v>
      </c>
      <c r="L218" s="3">
        <f t="shared" si="38"/>
        <v>4.6400000000000004E-13</v>
      </c>
      <c r="M218">
        <f t="shared" si="39"/>
        <v>6.1534999999999999E-2</v>
      </c>
    </row>
    <row r="219" spans="2:13" x14ac:dyDescent="0.35">
      <c r="B219" t="s">
        <v>232</v>
      </c>
      <c r="C219">
        <f t="shared" si="30"/>
        <v>4</v>
      </c>
      <c r="D219">
        <f t="shared" si="31"/>
        <v>11</v>
      </c>
      <c r="E219">
        <f t="shared" si="32"/>
        <v>36</v>
      </c>
      <c r="F219">
        <f t="shared" si="33"/>
        <v>45</v>
      </c>
      <c r="G219">
        <f t="shared" si="34"/>
        <v>54</v>
      </c>
      <c r="I219" t="str">
        <f t="shared" si="35"/>
        <v>375</v>
      </c>
      <c r="J219" t="str">
        <f t="shared" si="36"/>
        <v xml:space="preserve">Ursula </v>
      </c>
      <c r="K219">
        <f t="shared" si="37"/>
        <v>4.5585992488069198E-16</v>
      </c>
      <c r="L219" s="3">
        <f t="shared" si="38"/>
        <v>1.5399999999999999E-12</v>
      </c>
      <c r="M219">
        <f t="shared" si="39"/>
        <v>0.20444699999999999</v>
      </c>
    </row>
    <row r="220" spans="2:13" x14ac:dyDescent="0.35">
      <c r="B220" t="s">
        <v>233</v>
      </c>
      <c r="C220">
        <f t="shared" si="30"/>
        <v>4</v>
      </c>
      <c r="D220">
        <f t="shared" si="31"/>
        <v>13</v>
      </c>
      <c r="E220">
        <f t="shared" si="32"/>
        <v>38</v>
      </c>
      <c r="F220">
        <f t="shared" si="33"/>
        <v>47</v>
      </c>
      <c r="G220">
        <f t="shared" si="34"/>
        <v>56</v>
      </c>
      <c r="I220" t="str">
        <f t="shared" si="35"/>
        <v>377</v>
      </c>
      <c r="J220" t="str">
        <f t="shared" si="36"/>
        <v xml:space="preserve">Campania </v>
      </c>
      <c r="K220">
        <f t="shared" si="37"/>
        <v>1.4144228920898E-16</v>
      </c>
      <c r="L220" s="3">
        <f t="shared" si="38"/>
        <v>4.7799999999999998E-13</v>
      </c>
      <c r="M220">
        <f t="shared" si="39"/>
        <v>6.3435000000000005E-2</v>
      </c>
    </row>
    <row r="221" spans="2:13" x14ac:dyDescent="0.35">
      <c r="B221" t="s">
        <v>234</v>
      </c>
      <c r="C221">
        <f t="shared" si="30"/>
        <v>4</v>
      </c>
      <c r="D221">
        <f t="shared" si="31"/>
        <v>11</v>
      </c>
      <c r="E221">
        <f t="shared" si="32"/>
        <v>36</v>
      </c>
      <c r="F221">
        <f t="shared" si="33"/>
        <v>45</v>
      </c>
      <c r="G221">
        <f t="shared" si="34"/>
        <v>54</v>
      </c>
      <c r="I221" t="str">
        <f t="shared" si="35"/>
        <v>381</v>
      </c>
      <c r="J221" t="str">
        <f t="shared" si="36"/>
        <v xml:space="preserve">Myrrha </v>
      </c>
      <c r="K221">
        <f t="shared" si="37"/>
        <v>3.59349348076176E-16</v>
      </c>
      <c r="L221" s="3">
        <f t="shared" si="38"/>
        <v>1.2100000000000001E-12</v>
      </c>
      <c r="M221">
        <f t="shared" si="39"/>
        <v>0.161163</v>
      </c>
    </row>
    <row r="222" spans="2:13" x14ac:dyDescent="0.35">
      <c r="B222" t="s">
        <v>235</v>
      </c>
      <c r="C222">
        <f t="shared" si="30"/>
        <v>4</v>
      </c>
      <c r="D222">
        <f t="shared" si="31"/>
        <v>12</v>
      </c>
      <c r="E222">
        <f t="shared" si="32"/>
        <v>37</v>
      </c>
      <c r="F222">
        <f t="shared" si="33"/>
        <v>46</v>
      </c>
      <c r="G222">
        <f t="shared" si="34"/>
        <v>55</v>
      </c>
      <c r="I222" t="str">
        <f t="shared" si="35"/>
        <v>385</v>
      </c>
      <c r="J222" t="str">
        <f t="shared" si="36"/>
        <v xml:space="preserve">Ilmatar </v>
      </c>
      <c r="K222">
        <f t="shared" si="37"/>
        <v>1.10318518229682E-16</v>
      </c>
      <c r="L222" s="3">
        <f t="shared" si="38"/>
        <v>3.7299999999999998E-13</v>
      </c>
      <c r="M222">
        <f t="shared" si="39"/>
        <v>4.9475999999999999E-2</v>
      </c>
    </row>
    <row r="223" spans="2:13" x14ac:dyDescent="0.35">
      <c r="B223" t="s">
        <v>236</v>
      </c>
      <c r="C223">
        <f t="shared" si="30"/>
        <v>4</v>
      </c>
      <c r="D223">
        <f t="shared" si="31"/>
        <v>12</v>
      </c>
      <c r="E223">
        <f t="shared" si="32"/>
        <v>37</v>
      </c>
      <c r="F223">
        <f t="shared" si="33"/>
        <v>46</v>
      </c>
      <c r="G223">
        <f t="shared" si="34"/>
        <v>55</v>
      </c>
      <c r="I223" t="str">
        <f t="shared" si="35"/>
        <v>386</v>
      </c>
      <c r="J223" t="str">
        <f t="shared" si="36"/>
        <v xml:space="preserve">Siegena </v>
      </c>
      <c r="K223">
        <f t="shared" si="37"/>
        <v>1.5079333711965099E-15</v>
      </c>
      <c r="L223" s="3">
        <f t="shared" si="38"/>
        <v>5.0999999999999997E-12</v>
      </c>
      <c r="M223">
        <f t="shared" si="39"/>
        <v>0.67628699999999997</v>
      </c>
    </row>
    <row r="224" spans="2:13" x14ac:dyDescent="0.35">
      <c r="B224" t="s">
        <v>237</v>
      </c>
      <c r="C224">
        <f t="shared" si="30"/>
        <v>4</v>
      </c>
      <c r="D224">
        <f t="shared" si="31"/>
        <v>14</v>
      </c>
      <c r="E224">
        <f t="shared" si="32"/>
        <v>39</v>
      </c>
      <c r="F224">
        <f t="shared" si="33"/>
        <v>48</v>
      </c>
      <c r="G224">
        <f t="shared" si="34"/>
        <v>57</v>
      </c>
      <c r="I224" t="str">
        <f t="shared" si="35"/>
        <v>387</v>
      </c>
      <c r="J224" t="str">
        <f t="shared" si="36"/>
        <v xml:space="preserve">Aquitania </v>
      </c>
      <c r="K224">
        <f t="shared" si="37"/>
        <v>1.0044659839630901E-16</v>
      </c>
      <c r="L224" s="3">
        <f t="shared" si="38"/>
        <v>3.3900000000000002E-13</v>
      </c>
      <c r="M224">
        <f t="shared" si="39"/>
        <v>4.5048999999999999E-2</v>
      </c>
    </row>
    <row r="225" spans="2:13" x14ac:dyDescent="0.35">
      <c r="B225" t="s">
        <v>238</v>
      </c>
      <c r="C225">
        <f t="shared" si="30"/>
        <v>4</v>
      </c>
      <c r="D225">
        <f t="shared" si="31"/>
        <v>14</v>
      </c>
      <c r="E225">
        <f t="shared" si="32"/>
        <v>39</v>
      </c>
      <c r="F225">
        <f t="shared" si="33"/>
        <v>48</v>
      </c>
      <c r="G225">
        <f t="shared" si="34"/>
        <v>57</v>
      </c>
      <c r="I225" t="str">
        <f t="shared" si="35"/>
        <v>388</v>
      </c>
      <c r="J225" t="str">
        <f t="shared" si="36"/>
        <v xml:space="preserve">Charybdis </v>
      </c>
      <c r="K225">
        <f t="shared" si="37"/>
        <v>3.4333444128591599E-16</v>
      </c>
      <c r="L225" s="3">
        <f t="shared" si="38"/>
        <v>1.1599999999999999E-12</v>
      </c>
      <c r="M225">
        <f t="shared" si="39"/>
        <v>0.15398100000000001</v>
      </c>
    </row>
    <row r="226" spans="2:13" x14ac:dyDescent="0.35">
      <c r="B226" t="s">
        <v>239</v>
      </c>
      <c r="C226">
        <f t="shared" si="30"/>
        <v>4</v>
      </c>
      <c r="D226">
        <f t="shared" si="31"/>
        <v>14</v>
      </c>
      <c r="E226">
        <f t="shared" si="32"/>
        <v>39</v>
      </c>
      <c r="F226">
        <f t="shared" si="33"/>
        <v>48</v>
      </c>
      <c r="G226">
        <f t="shared" si="34"/>
        <v>57</v>
      </c>
      <c r="I226" t="str">
        <f t="shared" si="35"/>
        <v>389</v>
      </c>
      <c r="J226" t="str">
        <f t="shared" si="36"/>
        <v xml:space="preserve">Industria </v>
      </c>
      <c r="K226">
        <f t="shared" si="37"/>
        <v>6.2251018387380304E-17</v>
      </c>
      <c r="L226" s="3">
        <f t="shared" si="38"/>
        <v>2.0999999999999999E-13</v>
      </c>
      <c r="M226">
        <f t="shared" si="39"/>
        <v>2.7918999999999999E-2</v>
      </c>
    </row>
    <row r="227" spans="2:13" x14ac:dyDescent="0.35">
      <c r="B227" t="s">
        <v>240</v>
      </c>
      <c r="C227">
        <f t="shared" si="30"/>
        <v>4</v>
      </c>
      <c r="D227">
        <f t="shared" si="31"/>
        <v>13</v>
      </c>
      <c r="E227">
        <f t="shared" si="32"/>
        <v>38</v>
      </c>
      <c r="F227">
        <f t="shared" si="33"/>
        <v>47</v>
      </c>
      <c r="G227">
        <f t="shared" si="34"/>
        <v>56</v>
      </c>
      <c r="I227" t="str">
        <f t="shared" si="35"/>
        <v>393</v>
      </c>
      <c r="J227" t="str">
        <f t="shared" si="36"/>
        <v xml:space="preserve">Lampetia </v>
      </c>
      <c r="K227">
        <f t="shared" si="37"/>
        <v>1.5586000000000001E-16</v>
      </c>
      <c r="L227" s="3">
        <f t="shared" si="38"/>
        <v>5.2699999999999998E-13</v>
      </c>
      <c r="M227">
        <f t="shared" si="39"/>
        <v>6.9901000000000005E-2</v>
      </c>
    </row>
    <row r="228" spans="2:13" x14ac:dyDescent="0.35">
      <c r="B228" t="s">
        <v>241</v>
      </c>
      <c r="C228">
        <f t="shared" si="30"/>
        <v>4</v>
      </c>
      <c r="D228">
        <f t="shared" si="31"/>
        <v>12</v>
      </c>
      <c r="E228">
        <f t="shared" si="32"/>
        <v>37</v>
      </c>
      <c r="F228">
        <f t="shared" si="33"/>
        <v>46</v>
      </c>
      <c r="G228">
        <f t="shared" si="34"/>
        <v>55</v>
      </c>
      <c r="I228" t="str">
        <f t="shared" si="35"/>
        <v>404</v>
      </c>
      <c r="J228" t="str">
        <f t="shared" si="36"/>
        <v xml:space="preserve">Arsinoe </v>
      </c>
      <c r="K228">
        <f t="shared" si="37"/>
        <v>1.4521678954842099E-16</v>
      </c>
      <c r="L228" s="3">
        <f t="shared" si="38"/>
        <v>4.9100000000000003E-13</v>
      </c>
      <c r="M228">
        <f t="shared" si="39"/>
        <v>6.5128000000000005E-2</v>
      </c>
    </row>
    <row r="229" spans="2:13" x14ac:dyDescent="0.35">
      <c r="B229" t="s">
        <v>242</v>
      </c>
      <c r="C229">
        <f t="shared" si="30"/>
        <v>4</v>
      </c>
      <c r="D229">
        <f t="shared" si="31"/>
        <v>9</v>
      </c>
      <c r="E229">
        <f t="shared" si="32"/>
        <v>34</v>
      </c>
      <c r="F229">
        <f t="shared" si="33"/>
        <v>43</v>
      </c>
      <c r="G229">
        <f t="shared" si="34"/>
        <v>52</v>
      </c>
      <c r="I229" t="str">
        <f t="shared" si="35"/>
        <v>405</v>
      </c>
      <c r="J229" t="str">
        <f t="shared" si="36"/>
        <v xml:space="preserve">Thia </v>
      </c>
      <c r="K229">
        <f t="shared" si="37"/>
        <v>5.5764804768085302E-16</v>
      </c>
      <c r="L229" s="3">
        <f t="shared" si="38"/>
        <v>1.8800000000000001E-12</v>
      </c>
      <c r="M229">
        <f t="shared" si="39"/>
        <v>0.25009700000000001</v>
      </c>
    </row>
    <row r="230" spans="2:13" x14ac:dyDescent="0.35">
      <c r="B230" t="s">
        <v>243</v>
      </c>
      <c r="C230">
        <f t="shared" si="30"/>
        <v>4</v>
      </c>
      <c r="D230">
        <f t="shared" si="31"/>
        <v>12</v>
      </c>
      <c r="E230">
        <f t="shared" si="32"/>
        <v>37</v>
      </c>
      <c r="F230">
        <f t="shared" si="33"/>
        <v>46</v>
      </c>
      <c r="G230">
        <f t="shared" si="34"/>
        <v>55</v>
      </c>
      <c r="I230" t="str">
        <f t="shared" si="35"/>
        <v>407</v>
      </c>
      <c r="J230" t="str">
        <f t="shared" si="36"/>
        <v xml:space="preserve">Arachne </v>
      </c>
      <c r="K230">
        <f t="shared" si="37"/>
        <v>1.5678504140474799E-16</v>
      </c>
      <c r="L230" s="3">
        <f t="shared" si="38"/>
        <v>5.2999999999999996E-13</v>
      </c>
      <c r="M230">
        <f t="shared" si="39"/>
        <v>7.0316000000000004E-2</v>
      </c>
    </row>
    <row r="231" spans="2:13" x14ac:dyDescent="0.35">
      <c r="B231" t="s">
        <v>244</v>
      </c>
      <c r="C231">
        <f t="shared" si="30"/>
        <v>4</v>
      </c>
      <c r="D231">
        <f t="shared" si="31"/>
        <v>12</v>
      </c>
      <c r="E231">
        <f t="shared" si="32"/>
        <v>37</v>
      </c>
      <c r="F231">
        <f t="shared" si="33"/>
        <v>46</v>
      </c>
      <c r="G231">
        <f t="shared" si="34"/>
        <v>55</v>
      </c>
      <c r="I231" t="str">
        <f t="shared" si="35"/>
        <v>409</v>
      </c>
      <c r="J231" t="str">
        <f t="shared" si="36"/>
        <v xml:space="preserve">Aspasia </v>
      </c>
      <c r="K231">
        <f t="shared" si="37"/>
        <v>8.2144999999999898E-16</v>
      </c>
      <c r="L231" s="3">
        <f t="shared" si="38"/>
        <v>2.7799999999999999E-12</v>
      </c>
      <c r="M231">
        <f t="shared" si="39"/>
        <v>0.36840899999999999</v>
      </c>
    </row>
    <row r="232" spans="2:13" x14ac:dyDescent="0.35">
      <c r="B232" t="s">
        <v>245</v>
      </c>
      <c r="C232">
        <f t="shared" si="30"/>
        <v>4</v>
      </c>
      <c r="D232">
        <f t="shared" si="31"/>
        <v>12</v>
      </c>
      <c r="E232">
        <f t="shared" si="32"/>
        <v>37</v>
      </c>
      <c r="F232">
        <f t="shared" si="33"/>
        <v>46</v>
      </c>
      <c r="G232">
        <f t="shared" si="34"/>
        <v>55</v>
      </c>
      <c r="I232" t="str">
        <f t="shared" si="35"/>
        <v>410</v>
      </c>
      <c r="J232" t="str">
        <f t="shared" si="36"/>
        <v xml:space="preserve">Chloris </v>
      </c>
      <c r="K232">
        <f t="shared" si="37"/>
        <v>3.6186546970297299E-16</v>
      </c>
      <c r="L232" s="3">
        <f t="shared" si="38"/>
        <v>1.2200000000000001E-12</v>
      </c>
      <c r="M232">
        <f t="shared" si="39"/>
        <v>0.16229199999999999</v>
      </c>
    </row>
    <row r="233" spans="2:13" x14ac:dyDescent="0.35">
      <c r="B233" t="s">
        <v>246</v>
      </c>
      <c r="C233">
        <f t="shared" si="30"/>
        <v>4</v>
      </c>
      <c r="D233">
        <f t="shared" si="31"/>
        <v>15</v>
      </c>
      <c r="E233">
        <f t="shared" si="32"/>
        <v>40</v>
      </c>
      <c r="F233">
        <f t="shared" si="33"/>
        <v>49</v>
      </c>
      <c r="G233">
        <f t="shared" si="34"/>
        <v>58</v>
      </c>
      <c r="I233" t="str">
        <f t="shared" si="35"/>
        <v>412</v>
      </c>
      <c r="J233" t="str">
        <f t="shared" si="36"/>
        <v xml:space="preserve">Elisabetha </v>
      </c>
      <c r="K233">
        <f t="shared" si="37"/>
        <v>1.4655734975631901E-16</v>
      </c>
      <c r="L233" s="3">
        <f t="shared" si="38"/>
        <v>4.9500000000000001E-13</v>
      </c>
      <c r="M233">
        <f t="shared" si="39"/>
        <v>6.5728999999999996E-2</v>
      </c>
    </row>
    <row r="234" spans="2:13" x14ac:dyDescent="0.35">
      <c r="B234" t="s">
        <v>247</v>
      </c>
      <c r="C234">
        <f t="shared" si="30"/>
        <v>4</v>
      </c>
      <c r="D234">
        <f t="shared" si="31"/>
        <v>12</v>
      </c>
      <c r="E234">
        <f t="shared" si="32"/>
        <v>37</v>
      </c>
      <c r="F234">
        <f t="shared" si="33"/>
        <v>46</v>
      </c>
      <c r="G234">
        <f t="shared" si="34"/>
        <v>55</v>
      </c>
      <c r="I234" t="str">
        <f t="shared" si="35"/>
        <v>415</v>
      </c>
      <c r="J234" t="str">
        <f t="shared" si="36"/>
        <v xml:space="preserve">Palatia </v>
      </c>
      <c r="K234">
        <f t="shared" si="37"/>
        <v>5.4001214087434198E-17</v>
      </c>
      <c r="L234" s="3">
        <f t="shared" si="38"/>
        <v>1.8200000000000001E-13</v>
      </c>
      <c r="M234">
        <f t="shared" si="39"/>
        <v>2.4219000000000001E-2</v>
      </c>
    </row>
    <row r="235" spans="2:13" x14ac:dyDescent="0.35">
      <c r="B235" t="s">
        <v>248</v>
      </c>
      <c r="C235">
        <f t="shared" si="30"/>
        <v>4</v>
      </c>
      <c r="D235">
        <f t="shared" si="31"/>
        <v>13</v>
      </c>
      <c r="E235">
        <f t="shared" si="32"/>
        <v>38</v>
      </c>
      <c r="F235">
        <f t="shared" si="33"/>
        <v>47</v>
      </c>
      <c r="G235">
        <f t="shared" si="34"/>
        <v>56</v>
      </c>
      <c r="I235" t="str">
        <f t="shared" si="35"/>
        <v>416</v>
      </c>
      <c r="J235" t="str">
        <f t="shared" si="36"/>
        <v xml:space="preserve">Vaticana </v>
      </c>
      <c r="K235">
        <f t="shared" si="37"/>
        <v>1.48698562934496E-16</v>
      </c>
      <c r="L235" s="3">
        <f t="shared" si="38"/>
        <v>5.0299999999999998E-13</v>
      </c>
      <c r="M235">
        <f t="shared" si="39"/>
        <v>6.6688999999999998E-2</v>
      </c>
    </row>
    <row r="236" spans="2:13" x14ac:dyDescent="0.35">
      <c r="B236" t="s">
        <v>249</v>
      </c>
      <c r="C236">
        <f t="shared" si="30"/>
        <v>4</v>
      </c>
      <c r="D236">
        <f t="shared" si="31"/>
        <v>12</v>
      </c>
      <c r="E236">
        <f t="shared" si="32"/>
        <v>37</v>
      </c>
      <c r="F236">
        <f t="shared" si="33"/>
        <v>46</v>
      </c>
      <c r="G236">
        <f t="shared" si="34"/>
        <v>55</v>
      </c>
      <c r="I236" t="str">
        <f t="shared" si="35"/>
        <v>419</v>
      </c>
      <c r="J236" t="str">
        <f t="shared" si="36"/>
        <v xml:space="preserve">Aurelia </v>
      </c>
      <c r="K236">
        <f t="shared" si="37"/>
        <v>3.6781999999999998E-16</v>
      </c>
      <c r="L236" s="3">
        <f t="shared" si="38"/>
        <v>1.24E-12</v>
      </c>
      <c r="M236">
        <f t="shared" si="39"/>
        <v>0.164962</v>
      </c>
    </row>
    <row r="237" spans="2:13" x14ac:dyDescent="0.35">
      <c r="B237" t="s">
        <v>250</v>
      </c>
      <c r="C237">
        <f t="shared" si="30"/>
        <v>4</v>
      </c>
      <c r="D237">
        <f t="shared" si="31"/>
        <v>14</v>
      </c>
      <c r="E237">
        <f t="shared" si="32"/>
        <v>39</v>
      </c>
      <c r="F237">
        <f t="shared" si="33"/>
        <v>48</v>
      </c>
      <c r="G237">
        <f t="shared" si="34"/>
        <v>57</v>
      </c>
      <c r="I237" t="str">
        <f t="shared" si="35"/>
        <v>420</v>
      </c>
      <c r="J237" t="str">
        <f t="shared" si="36"/>
        <v xml:space="preserve">Bertholda </v>
      </c>
      <c r="K237">
        <f t="shared" si="37"/>
        <v>4.8352000000000002E-16</v>
      </c>
      <c r="L237" s="3">
        <f t="shared" si="38"/>
        <v>1.6299999999999999E-12</v>
      </c>
      <c r="M237">
        <f t="shared" si="39"/>
        <v>0.21685199999999999</v>
      </c>
    </row>
    <row r="238" spans="2:13" x14ac:dyDescent="0.35">
      <c r="B238" t="s">
        <v>251</v>
      </c>
      <c r="C238">
        <f t="shared" si="30"/>
        <v>4</v>
      </c>
      <c r="D238">
        <f t="shared" si="31"/>
        <v>12</v>
      </c>
      <c r="E238">
        <f t="shared" si="32"/>
        <v>37</v>
      </c>
      <c r="F238">
        <f t="shared" si="33"/>
        <v>46</v>
      </c>
      <c r="G238">
        <f t="shared" si="34"/>
        <v>55</v>
      </c>
      <c r="I238" t="str">
        <f t="shared" si="35"/>
        <v>423</v>
      </c>
      <c r="J238" t="str">
        <f t="shared" si="36"/>
        <v xml:space="preserve">Diotima </v>
      </c>
      <c r="K238">
        <f t="shared" si="37"/>
        <v>2.11243836059995E-15</v>
      </c>
      <c r="L238" s="3">
        <f t="shared" si="38"/>
        <v>7.1399999999999999E-12</v>
      </c>
      <c r="M238">
        <f t="shared" si="39"/>
        <v>0.94739899999999999</v>
      </c>
    </row>
    <row r="239" spans="2:13" x14ac:dyDescent="0.35">
      <c r="B239" t="s">
        <v>252</v>
      </c>
      <c r="C239">
        <f t="shared" si="30"/>
        <v>4</v>
      </c>
      <c r="D239">
        <f t="shared" si="31"/>
        <v>11</v>
      </c>
      <c r="E239">
        <f t="shared" si="32"/>
        <v>36</v>
      </c>
      <c r="F239">
        <f t="shared" si="33"/>
        <v>45</v>
      </c>
      <c r="G239">
        <f t="shared" si="34"/>
        <v>54</v>
      </c>
      <c r="I239" t="str">
        <f t="shared" si="35"/>
        <v>424</v>
      </c>
      <c r="J239" t="str">
        <f t="shared" si="36"/>
        <v xml:space="preserve">Gratia </v>
      </c>
      <c r="K239">
        <f t="shared" si="37"/>
        <v>7.3799853443752204E-17</v>
      </c>
      <c r="L239" s="3">
        <f t="shared" si="38"/>
        <v>2.49E-13</v>
      </c>
      <c r="M239">
        <f t="shared" si="39"/>
        <v>3.3098000000000002E-2</v>
      </c>
    </row>
    <row r="240" spans="2:13" x14ac:dyDescent="0.35">
      <c r="B240" t="s">
        <v>253</v>
      </c>
      <c r="C240">
        <f t="shared" si="30"/>
        <v>4</v>
      </c>
      <c r="D240">
        <f t="shared" si="31"/>
        <v>10</v>
      </c>
      <c r="E240">
        <f t="shared" si="32"/>
        <v>35</v>
      </c>
      <c r="F240">
        <f t="shared" si="33"/>
        <v>44</v>
      </c>
      <c r="G240">
        <f t="shared" si="34"/>
        <v>53</v>
      </c>
      <c r="I240" t="str">
        <f t="shared" si="35"/>
        <v>426</v>
      </c>
      <c r="J240" t="str">
        <f t="shared" si="36"/>
        <v xml:space="preserve">Hippo </v>
      </c>
      <c r="K240">
        <f t="shared" si="37"/>
        <v>2.2979758127971402E-16</v>
      </c>
      <c r="L240" s="3">
        <f t="shared" si="38"/>
        <v>7.7700000000000002E-13</v>
      </c>
      <c r="M240">
        <f t="shared" si="39"/>
        <v>0.103061</v>
      </c>
    </row>
    <row r="241" spans="2:13" x14ac:dyDescent="0.35">
      <c r="B241" t="s">
        <v>254</v>
      </c>
      <c r="C241">
        <f t="shared" si="30"/>
        <v>4</v>
      </c>
      <c r="D241">
        <f t="shared" si="31"/>
        <v>12</v>
      </c>
      <c r="E241">
        <f t="shared" si="32"/>
        <v>37</v>
      </c>
      <c r="F241">
        <f t="shared" si="33"/>
        <v>46</v>
      </c>
      <c r="G241">
        <f t="shared" si="34"/>
        <v>55</v>
      </c>
      <c r="I241" t="str">
        <f t="shared" si="35"/>
        <v>431</v>
      </c>
      <c r="J241" t="str">
        <f t="shared" si="36"/>
        <v xml:space="preserve">Nephele </v>
      </c>
      <c r="K241">
        <f t="shared" si="37"/>
        <v>6.3407783495216906E-17</v>
      </c>
      <c r="L241" s="3">
        <f t="shared" si="38"/>
        <v>2.14E-13</v>
      </c>
      <c r="M241">
        <f t="shared" si="39"/>
        <v>2.8437E-2</v>
      </c>
    </row>
    <row r="242" spans="2:13" x14ac:dyDescent="0.35">
      <c r="B242" t="s">
        <v>255</v>
      </c>
      <c r="C242">
        <f t="shared" si="30"/>
        <v>4</v>
      </c>
      <c r="D242">
        <f t="shared" si="31"/>
        <v>11</v>
      </c>
      <c r="E242">
        <f t="shared" si="32"/>
        <v>36</v>
      </c>
      <c r="F242">
        <f t="shared" si="33"/>
        <v>45</v>
      </c>
      <c r="G242">
        <f t="shared" si="34"/>
        <v>54</v>
      </c>
      <c r="I242" t="str">
        <f t="shared" si="35"/>
        <v>432</v>
      </c>
      <c r="J242" t="str">
        <f t="shared" si="36"/>
        <v xml:space="preserve">Pythia </v>
      </c>
      <c r="K242">
        <f t="shared" si="37"/>
        <v>1.8780122958989199E-17</v>
      </c>
      <c r="L242" s="3">
        <f t="shared" si="38"/>
        <v>6.3499999999999994E-14</v>
      </c>
      <c r="M242">
        <f t="shared" si="39"/>
        <v>8.4229999999999999E-3</v>
      </c>
    </row>
    <row r="243" spans="2:13" x14ac:dyDescent="0.35">
      <c r="B243" t="s">
        <v>256</v>
      </c>
      <c r="C243">
        <f t="shared" si="30"/>
        <v>4</v>
      </c>
      <c r="D243">
        <f t="shared" si="31"/>
        <v>9</v>
      </c>
      <c r="E243">
        <f t="shared" si="32"/>
        <v>34</v>
      </c>
      <c r="F243">
        <f t="shared" si="33"/>
        <v>43</v>
      </c>
      <c r="G243">
        <f t="shared" si="34"/>
        <v>52</v>
      </c>
      <c r="I243" t="str">
        <f t="shared" si="35"/>
        <v>433</v>
      </c>
      <c r="J243" t="str">
        <f t="shared" si="36"/>
        <v xml:space="preserve">Eros </v>
      </c>
      <c r="K243">
        <f t="shared" si="37"/>
        <v>9.9000011897959005E-19</v>
      </c>
      <c r="L243" s="3">
        <f t="shared" si="38"/>
        <v>3.35E-15</v>
      </c>
      <c r="M243">
        <f t="shared" si="39"/>
        <v>4.44E-4</v>
      </c>
    </row>
    <row r="244" spans="2:13" x14ac:dyDescent="0.35">
      <c r="B244" t="s">
        <v>257</v>
      </c>
      <c r="C244">
        <f t="shared" si="30"/>
        <v>4</v>
      </c>
      <c r="D244">
        <f t="shared" si="31"/>
        <v>16</v>
      </c>
      <c r="E244">
        <f t="shared" si="32"/>
        <v>41</v>
      </c>
      <c r="F244">
        <f t="shared" si="33"/>
        <v>50</v>
      </c>
      <c r="G244">
        <f t="shared" si="34"/>
        <v>59</v>
      </c>
      <c r="I244" t="str">
        <f t="shared" si="35"/>
        <v>442</v>
      </c>
      <c r="J244" t="str">
        <f t="shared" si="36"/>
        <v xml:space="preserve">Eichsfeldia </v>
      </c>
      <c r="K244">
        <f t="shared" si="37"/>
        <v>5.5534656287469105E-17</v>
      </c>
      <c r="L244" s="3">
        <f t="shared" si="38"/>
        <v>1.8800000000000001E-13</v>
      </c>
      <c r="M244">
        <f t="shared" si="39"/>
        <v>2.4906999999999999E-2</v>
      </c>
    </row>
    <row r="245" spans="2:13" x14ac:dyDescent="0.35">
      <c r="B245" t="s">
        <v>258</v>
      </c>
      <c r="C245">
        <f t="shared" si="30"/>
        <v>4</v>
      </c>
      <c r="D245">
        <f t="shared" si="31"/>
        <v>11</v>
      </c>
      <c r="E245">
        <f t="shared" si="32"/>
        <v>36</v>
      </c>
      <c r="F245">
        <f t="shared" si="33"/>
        <v>45</v>
      </c>
      <c r="G245">
        <f t="shared" si="34"/>
        <v>54</v>
      </c>
      <c r="I245" t="str">
        <f t="shared" si="35"/>
        <v>444</v>
      </c>
      <c r="J245" t="str">
        <f t="shared" si="36"/>
        <v xml:space="preserve">Gyptis </v>
      </c>
      <c r="K245">
        <f t="shared" si="37"/>
        <v>9.0708048441145006E-16</v>
      </c>
      <c r="L245" s="3">
        <f t="shared" si="38"/>
        <v>3.07E-12</v>
      </c>
      <c r="M245">
        <f t="shared" si="39"/>
        <v>0.40681299999999998</v>
      </c>
    </row>
    <row r="246" spans="2:13" x14ac:dyDescent="0.35">
      <c r="B246" t="s">
        <v>259</v>
      </c>
      <c r="C246">
        <f t="shared" si="30"/>
        <v>4</v>
      </c>
      <c r="D246">
        <f t="shared" si="31"/>
        <v>9</v>
      </c>
      <c r="E246">
        <f t="shared" si="32"/>
        <v>34</v>
      </c>
      <c r="F246">
        <f t="shared" si="33"/>
        <v>43</v>
      </c>
      <c r="G246">
        <f t="shared" si="34"/>
        <v>52</v>
      </c>
      <c r="I246" t="str">
        <f t="shared" si="35"/>
        <v>445</v>
      </c>
      <c r="J246" t="str">
        <f t="shared" si="36"/>
        <v xml:space="preserve">Edna </v>
      </c>
      <c r="K246">
        <f t="shared" si="37"/>
        <v>1.1534210849315799E-16</v>
      </c>
      <c r="L246" s="3">
        <f t="shared" si="38"/>
        <v>3.9E-13</v>
      </c>
      <c r="M246">
        <f t="shared" si="39"/>
        <v>5.1728999999999997E-2</v>
      </c>
    </row>
    <row r="247" spans="2:13" x14ac:dyDescent="0.35">
      <c r="B247" t="s">
        <v>260</v>
      </c>
      <c r="C247">
        <f t="shared" si="30"/>
        <v>4</v>
      </c>
      <c r="D247">
        <f t="shared" si="31"/>
        <v>13</v>
      </c>
      <c r="E247">
        <f t="shared" si="32"/>
        <v>38</v>
      </c>
      <c r="F247">
        <f t="shared" si="33"/>
        <v>47</v>
      </c>
      <c r="G247">
        <f t="shared" si="34"/>
        <v>56</v>
      </c>
      <c r="I247" t="str">
        <f t="shared" si="35"/>
        <v>449</v>
      </c>
      <c r="J247" t="str">
        <f t="shared" si="36"/>
        <v xml:space="preserve">Hamburga </v>
      </c>
      <c r="K247">
        <f t="shared" si="37"/>
        <v>1.3558171306734801E-16</v>
      </c>
      <c r="L247" s="3">
        <f t="shared" si="38"/>
        <v>4.5799999999999997E-13</v>
      </c>
      <c r="M247">
        <f t="shared" si="39"/>
        <v>6.0805999999999999E-2</v>
      </c>
    </row>
    <row r="248" spans="2:13" x14ac:dyDescent="0.35">
      <c r="B248" t="s">
        <v>261</v>
      </c>
      <c r="C248">
        <f t="shared" si="30"/>
        <v>4</v>
      </c>
      <c r="D248">
        <f t="shared" si="31"/>
        <v>14</v>
      </c>
      <c r="E248">
        <f t="shared" si="32"/>
        <v>39</v>
      </c>
      <c r="F248">
        <f t="shared" si="33"/>
        <v>48</v>
      </c>
      <c r="G248">
        <f t="shared" si="34"/>
        <v>57</v>
      </c>
      <c r="I248" t="str">
        <f t="shared" si="35"/>
        <v>451</v>
      </c>
      <c r="J248" t="str">
        <f t="shared" si="36"/>
        <v xml:space="preserve">Patientia </v>
      </c>
      <c r="K248">
        <f t="shared" si="37"/>
        <v>2.2955593906374598E-15</v>
      </c>
      <c r="L248" s="3">
        <f t="shared" si="38"/>
        <v>7.7599999999999992E-12</v>
      </c>
      <c r="M248">
        <f t="shared" si="39"/>
        <v>1.0295259999999999</v>
      </c>
    </row>
    <row r="249" spans="2:13" x14ac:dyDescent="0.35">
      <c r="B249" t="s">
        <v>262</v>
      </c>
      <c r="C249">
        <f t="shared" si="30"/>
        <v>4</v>
      </c>
      <c r="D249">
        <f t="shared" si="31"/>
        <v>13</v>
      </c>
      <c r="E249">
        <f t="shared" si="32"/>
        <v>38</v>
      </c>
      <c r="F249">
        <f t="shared" si="33"/>
        <v>47</v>
      </c>
      <c r="G249">
        <f t="shared" si="34"/>
        <v>56</v>
      </c>
      <c r="I249" t="str">
        <f t="shared" si="35"/>
        <v>454</v>
      </c>
      <c r="J249" t="str">
        <f t="shared" si="36"/>
        <v xml:space="preserve">Mathesis </v>
      </c>
      <c r="K249">
        <f t="shared" si="37"/>
        <v>7.68088477469999E-17</v>
      </c>
      <c r="L249" s="3">
        <f t="shared" si="38"/>
        <v>2.6E-13</v>
      </c>
      <c r="M249">
        <f t="shared" si="39"/>
        <v>3.4447999999999999E-2</v>
      </c>
    </row>
    <row r="250" spans="2:13" x14ac:dyDescent="0.35">
      <c r="B250" t="s">
        <v>263</v>
      </c>
      <c r="C250">
        <f t="shared" si="30"/>
        <v>4</v>
      </c>
      <c r="D250">
        <f t="shared" si="31"/>
        <v>15</v>
      </c>
      <c r="E250">
        <f t="shared" si="32"/>
        <v>40</v>
      </c>
      <c r="F250">
        <f t="shared" si="33"/>
        <v>49</v>
      </c>
      <c r="G250">
        <f t="shared" si="34"/>
        <v>58</v>
      </c>
      <c r="I250" t="str">
        <f t="shared" si="35"/>
        <v>455</v>
      </c>
      <c r="J250" t="str">
        <f t="shared" si="36"/>
        <v xml:space="preserve">Bruchsalia </v>
      </c>
      <c r="K250">
        <f t="shared" si="37"/>
        <v>2.2861593339578099E-16</v>
      </c>
      <c r="L250" s="3">
        <f t="shared" si="38"/>
        <v>7.7300000000000004E-13</v>
      </c>
      <c r="M250">
        <f t="shared" si="39"/>
        <v>0.102531</v>
      </c>
    </row>
    <row r="251" spans="2:13" x14ac:dyDescent="0.35">
      <c r="B251" t="s">
        <v>264</v>
      </c>
      <c r="C251">
        <f t="shared" si="30"/>
        <v>4</v>
      </c>
      <c r="D251">
        <f t="shared" si="31"/>
        <v>12</v>
      </c>
      <c r="E251">
        <f t="shared" si="32"/>
        <v>37</v>
      </c>
      <c r="F251">
        <f t="shared" si="33"/>
        <v>46</v>
      </c>
      <c r="G251">
        <f t="shared" si="34"/>
        <v>55</v>
      </c>
      <c r="I251" t="str">
        <f t="shared" si="35"/>
        <v>464</v>
      </c>
      <c r="J251" t="str">
        <f t="shared" si="36"/>
        <v xml:space="preserve">Megaira </v>
      </c>
      <c r="K251">
        <f t="shared" si="37"/>
        <v>8.0635184290055698E-17</v>
      </c>
      <c r="L251" s="3">
        <f t="shared" si="38"/>
        <v>2.72E-13</v>
      </c>
      <c r="M251">
        <f t="shared" si="39"/>
        <v>3.6164000000000002E-2</v>
      </c>
    </row>
    <row r="252" spans="2:13" x14ac:dyDescent="0.35">
      <c r="B252" t="s">
        <v>265</v>
      </c>
      <c r="C252">
        <f t="shared" si="30"/>
        <v>4</v>
      </c>
      <c r="D252">
        <f t="shared" si="31"/>
        <v>11</v>
      </c>
      <c r="E252">
        <f t="shared" si="32"/>
        <v>36</v>
      </c>
      <c r="F252">
        <f t="shared" si="33"/>
        <v>45</v>
      </c>
      <c r="G252">
        <f t="shared" si="34"/>
        <v>54</v>
      </c>
      <c r="I252" t="str">
        <f t="shared" si="35"/>
        <v>465</v>
      </c>
      <c r="J252" t="str">
        <f t="shared" si="36"/>
        <v xml:space="preserve">Alekto </v>
      </c>
      <c r="K252">
        <f t="shared" si="37"/>
        <v>6.5399257724402305E-17</v>
      </c>
      <c r="L252" s="3">
        <f t="shared" si="38"/>
        <v>2.2099999999999999E-13</v>
      </c>
      <c r="M252">
        <f t="shared" si="39"/>
        <v>2.9330999999999999E-2</v>
      </c>
    </row>
    <row r="253" spans="2:13" x14ac:dyDescent="0.35">
      <c r="B253" t="s">
        <v>266</v>
      </c>
      <c r="C253">
        <f t="shared" si="30"/>
        <v>4</v>
      </c>
      <c r="D253">
        <f t="shared" si="31"/>
        <v>14</v>
      </c>
      <c r="E253">
        <f t="shared" si="32"/>
        <v>39</v>
      </c>
      <c r="F253">
        <f t="shared" si="33"/>
        <v>48</v>
      </c>
      <c r="G253">
        <f t="shared" si="34"/>
        <v>57</v>
      </c>
      <c r="I253" t="str">
        <f t="shared" si="35"/>
        <v>466</v>
      </c>
      <c r="J253" t="str">
        <f t="shared" si="36"/>
        <v xml:space="preserve">Tisiphone </v>
      </c>
      <c r="K253">
        <f t="shared" si="37"/>
        <v>2.7071416736527799E-16</v>
      </c>
      <c r="L253" s="3">
        <f t="shared" si="38"/>
        <v>9.1500000000000004E-13</v>
      </c>
      <c r="M253">
        <f t="shared" si="39"/>
        <v>0.12141100000000001</v>
      </c>
    </row>
    <row r="254" spans="2:13" x14ac:dyDescent="0.35">
      <c r="B254" t="s">
        <v>267</v>
      </c>
      <c r="C254">
        <f t="shared" si="30"/>
        <v>4</v>
      </c>
      <c r="D254">
        <f t="shared" si="31"/>
        <v>14</v>
      </c>
      <c r="E254">
        <f t="shared" si="32"/>
        <v>39</v>
      </c>
      <c r="F254">
        <f t="shared" si="33"/>
        <v>48</v>
      </c>
      <c r="G254">
        <f t="shared" si="34"/>
        <v>57</v>
      </c>
      <c r="I254" t="str">
        <f t="shared" si="35"/>
        <v>469</v>
      </c>
      <c r="J254" t="str">
        <f t="shared" si="36"/>
        <v xml:space="preserve">Argentina </v>
      </c>
      <c r="K254">
        <f t="shared" si="37"/>
        <v>3.2283999999999999E-16</v>
      </c>
      <c r="L254" s="3">
        <f t="shared" si="38"/>
        <v>1.09E-12</v>
      </c>
      <c r="M254">
        <f t="shared" si="39"/>
        <v>0.144789</v>
      </c>
    </row>
    <row r="255" spans="2:13" x14ac:dyDescent="0.35">
      <c r="B255" t="s">
        <v>268</v>
      </c>
      <c r="C255">
        <f t="shared" si="30"/>
        <v>4</v>
      </c>
      <c r="D255">
        <f t="shared" si="31"/>
        <v>13</v>
      </c>
      <c r="E255">
        <f t="shared" si="32"/>
        <v>38</v>
      </c>
      <c r="F255">
        <f t="shared" si="33"/>
        <v>47</v>
      </c>
      <c r="G255">
        <f t="shared" si="34"/>
        <v>56</v>
      </c>
      <c r="I255" t="str">
        <f t="shared" si="35"/>
        <v>471</v>
      </c>
      <c r="J255" t="str">
        <f t="shared" si="36"/>
        <v xml:space="preserve">Papagena </v>
      </c>
      <c r="K255">
        <f t="shared" si="37"/>
        <v>8.4594307289596798E-16</v>
      </c>
      <c r="L255" s="3">
        <f t="shared" si="38"/>
        <v>2.8599999999999999E-12</v>
      </c>
      <c r="M255">
        <f t="shared" si="39"/>
        <v>0.37939400000000001</v>
      </c>
    </row>
    <row r="256" spans="2:13" x14ac:dyDescent="0.35">
      <c r="B256" t="s">
        <v>269</v>
      </c>
      <c r="C256">
        <f t="shared" si="30"/>
        <v>4</v>
      </c>
      <c r="D256">
        <f t="shared" si="31"/>
        <v>11</v>
      </c>
      <c r="E256">
        <f t="shared" si="32"/>
        <v>36</v>
      </c>
      <c r="F256">
        <f t="shared" si="33"/>
        <v>45</v>
      </c>
      <c r="G256">
        <f t="shared" si="34"/>
        <v>54</v>
      </c>
      <c r="I256" t="str">
        <f t="shared" si="35"/>
        <v>476</v>
      </c>
      <c r="J256" t="str">
        <f t="shared" si="36"/>
        <v xml:space="preserve">Hedwig </v>
      </c>
      <c r="K256">
        <f t="shared" si="37"/>
        <v>2.4193160564640601E-16</v>
      </c>
      <c r="L256" s="3">
        <f t="shared" si="38"/>
        <v>8.1800000000000005E-13</v>
      </c>
      <c r="M256">
        <f t="shared" si="39"/>
        <v>0.108503</v>
      </c>
    </row>
    <row r="257" spans="2:13" x14ac:dyDescent="0.35">
      <c r="B257" t="s">
        <v>270</v>
      </c>
      <c r="C257">
        <f t="shared" si="30"/>
        <v>4</v>
      </c>
      <c r="D257">
        <f t="shared" si="31"/>
        <v>10</v>
      </c>
      <c r="E257">
        <f t="shared" si="32"/>
        <v>35</v>
      </c>
      <c r="F257">
        <f t="shared" si="33"/>
        <v>44</v>
      </c>
      <c r="G257">
        <f t="shared" si="34"/>
        <v>53</v>
      </c>
      <c r="I257" t="str">
        <f t="shared" si="35"/>
        <v>481</v>
      </c>
      <c r="J257" t="str">
        <f t="shared" si="36"/>
        <v xml:space="preserve">Emita </v>
      </c>
      <c r="K257">
        <f t="shared" si="37"/>
        <v>3.3407005297045102E-16</v>
      </c>
      <c r="L257" s="3">
        <f t="shared" si="38"/>
        <v>1.13E-12</v>
      </c>
      <c r="M257">
        <f t="shared" si="39"/>
        <v>0.14982599999999999</v>
      </c>
    </row>
    <row r="258" spans="2:13" x14ac:dyDescent="0.35">
      <c r="B258" t="s">
        <v>271</v>
      </c>
      <c r="C258">
        <f t="shared" si="30"/>
        <v>4</v>
      </c>
      <c r="D258">
        <f t="shared" si="31"/>
        <v>10</v>
      </c>
      <c r="E258">
        <f t="shared" si="32"/>
        <v>35</v>
      </c>
      <c r="F258">
        <f t="shared" si="33"/>
        <v>44</v>
      </c>
      <c r="G258">
        <f t="shared" si="34"/>
        <v>53</v>
      </c>
      <c r="I258" t="str">
        <f t="shared" si="35"/>
        <v>485</v>
      </c>
      <c r="J258" t="str">
        <f t="shared" si="36"/>
        <v xml:space="preserve">Genua </v>
      </c>
      <c r="K258">
        <f t="shared" si="37"/>
        <v>3.6737960799234097E-17</v>
      </c>
      <c r="L258" s="3">
        <f t="shared" si="38"/>
        <v>1.24E-13</v>
      </c>
      <c r="M258">
        <f t="shared" si="39"/>
        <v>1.6476000000000001E-2</v>
      </c>
    </row>
    <row r="259" spans="2:13" x14ac:dyDescent="0.35">
      <c r="B259" t="s">
        <v>272</v>
      </c>
      <c r="C259">
        <f t="shared" si="30"/>
        <v>4</v>
      </c>
      <c r="D259">
        <f t="shared" si="31"/>
        <v>11</v>
      </c>
      <c r="E259">
        <f t="shared" si="32"/>
        <v>36</v>
      </c>
      <c r="F259">
        <f t="shared" si="33"/>
        <v>45</v>
      </c>
      <c r="G259">
        <f t="shared" si="34"/>
        <v>54</v>
      </c>
      <c r="I259" t="str">
        <f t="shared" si="35"/>
        <v>488</v>
      </c>
      <c r="J259" t="str">
        <f t="shared" si="36"/>
        <v xml:space="preserve">Kreusa </v>
      </c>
      <c r="K259">
        <f t="shared" si="37"/>
        <v>1.91515627988507E-16</v>
      </c>
      <c r="L259" s="3">
        <f t="shared" si="38"/>
        <v>6.4699999999999997E-13</v>
      </c>
      <c r="M259">
        <f t="shared" si="39"/>
        <v>8.5891999999999996E-2</v>
      </c>
    </row>
    <row r="260" spans="2:13" x14ac:dyDescent="0.35">
      <c r="B260" t="s">
        <v>273</v>
      </c>
      <c r="C260">
        <f t="shared" ref="C260:C323" si="40">FIND(" ",B260)</f>
        <v>4</v>
      </c>
      <c r="D260">
        <f t="shared" ref="D260:D323" si="41">FIND(" ",B260,C260+1)</f>
        <v>13</v>
      </c>
      <c r="E260">
        <f t="shared" ref="E260:E323" si="42">FIND(" ",B260,D260+1)</f>
        <v>38</v>
      </c>
      <c r="F260">
        <f t="shared" ref="F260:F323" si="43">FIND(" ",B260,E260+1)</f>
        <v>47</v>
      </c>
      <c r="G260">
        <f t="shared" ref="G260:G323" si="44">LEN(B260)+1</f>
        <v>55</v>
      </c>
      <c r="I260" t="str">
        <f t="shared" ref="I260:I323" si="45">LEFT(B260,C260-1)</f>
        <v>489</v>
      </c>
      <c r="J260" t="str">
        <f t="shared" ref="J260:J323" si="46">MID(B260,C260+1,D260-C260)</f>
        <v xml:space="preserve">Comacina </v>
      </c>
      <c r="K260">
        <f t="shared" ref="K260:K323" si="47">VALUE(MID(B260,D260+1,E260-D260))</f>
        <v>5.4846724291131703E-16</v>
      </c>
      <c r="L260" s="3">
        <f t="shared" ref="L260:L323" si="48">VALUE(MID(B260,E260+1,F260-E260))</f>
        <v>1.85E-12</v>
      </c>
      <c r="M260">
        <f t="shared" ref="M260:M323" si="49">VALUE(MID(B260,F260+1,G260-F260))</f>
        <v>0.24598</v>
      </c>
    </row>
    <row r="261" spans="2:13" x14ac:dyDescent="0.35">
      <c r="B261" t="s">
        <v>274</v>
      </c>
      <c r="C261">
        <f t="shared" si="40"/>
        <v>4</v>
      </c>
      <c r="D261">
        <f t="shared" si="41"/>
        <v>12</v>
      </c>
      <c r="E261">
        <f t="shared" si="42"/>
        <v>37</v>
      </c>
      <c r="F261">
        <f t="shared" si="43"/>
        <v>46</v>
      </c>
      <c r="G261">
        <f t="shared" si="44"/>
        <v>55</v>
      </c>
      <c r="I261" t="str">
        <f t="shared" si="45"/>
        <v>490</v>
      </c>
      <c r="J261" t="str">
        <f t="shared" si="46"/>
        <v xml:space="preserve">Veritas </v>
      </c>
      <c r="K261">
        <f t="shared" si="47"/>
        <v>3.6414973977832901E-16</v>
      </c>
      <c r="L261" s="3">
        <f t="shared" si="48"/>
        <v>1.23E-12</v>
      </c>
      <c r="M261">
        <f t="shared" si="49"/>
        <v>0.16331599999999999</v>
      </c>
    </row>
    <row r="262" spans="2:13" x14ac:dyDescent="0.35">
      <c r="B262" t="s">
        <v>275</v>
      </c>
      <c r="C262">
        <f t="shared" si="40"/>
        <v>4</v>
      </c>
      <c r="D262">
        <f t="shared" si="41"/>
        <v>11</v>
      </c>
      <c r="E262">
        <f t="shared" si="42"/>
        <v>36</v>
      </c>
      <c r="F262">
        <f t="shared" si="43"/>
        <v>45</v>
      </c>
      <c r="G262">
        <f t="shared" si="44"/>
        <v>53</v>
      </c>
      <c r="I262" t="str">
        <f t="shared" si="45"/>
        <v>491</v>
      </c>
      <c r="J262" t="str">
        <f t="shared" si="46"/>
        <v xml:space="preserve">Carina </v>
      </c>
      <c r="K262">
        <f t="shared" si="47"/>
        <v>1.48589708382528E-16</v>
      </c>
      <c r="L262" s="3">
        <f t="shared" si="48"/>
        <v>5.0199999999999998E-13</v>
      </c>
      <c r="M262">
        <f t="shared" si="49"/>
        <v>6.6640000000000005E-2</v>
      </c>
    </row>
    <row r="263" spans="2:13" x14ac:dyDescent="0.35">
      <c r="B263" t="s">
        <v>276</v>
      </c>
      <c r="C263">
        <f t="shared" si="40"/>
        <v>4</v>
      </c>
      <c r="D263">
        <f t="shared" si="41"/>
        <v>10</v>
      </c>
      <c r="E263">
        <f t="shared" si="42"/>
        <v>35</v>
      </c>
      <c r="F263">
        <f t="shared" si="43"/>
        <v>44</v>
      </c>
      <c r="G263">
        <f t="shared" si="44"/>
        <v>53</v>
      </c>
      <c r="I263" t="str">
        <f t="shared" si="45"/>
        <v>498</v>
      </c>
      <c r="J263" t="str">
        <f t="shared" si="46"/>
        <v xml:space="preserve">Tokio </v>
      </c>
      <c r="K263">
        <f t="shared" si="47"/>
        <v>1.29879292391702E-16</v>
      </c>
      <c r="L263" s="3">
        <f t="shared" si="48"/>
        <v>4.39E-13</v>
      </c>
      <c r="M263">
        <f t="shared" si="49"/>
        <v>5.8249000000000002E-2</v>
      </c>
    </row>
    <row r="264" spans="2:13" x14ac:dyDescent="0.35">
      <c r="B264" t="s">
        <v>277</v>
      </c>
      <c r="C264">
        <f t="shared" si="40"/>
        <v>4</v>
      </c>
      <c r="D264">
        <f t="shared" si="41"/>
        <v>11</v>
      </c>
      <c r="E264">
        <f t="shared" si="42"/>
        <v>36</v>
      </c>
      <c r="F264">
        <f t="shared" si="43"/>
        <v>45</v>
      </c>
      <c r="G264">
        <f t="shared" si="44"/>
        <v>54</v>
      </c>
      <c r="I264" t="str">
        <f t="shared" si="45"/>
        <v>503</v>
      </c>
      <c r="J264" t="str">
        <f t="shared" si="46"/>
        <v xml:space="preserve">Evelyn </v>
      </c>
      <c r="K264">
        <f t="shared" si="47"/>
        <v>1.1187183314500699E-16</v>
      </c>
      <c r="L264" s="3">
        <f t="shared" si="48"/>
        <v>3.78E-13</v>
      </c>
      <c r="M264">
        <f t="shared" si="49"/>
        <v>5.0173000000000002E-2</v>
      </c>
    </row>
    <row r="265" spans="2:13" x14ac:dyDescent="0.35">
      <c r="B265" t="s">
        <v>278</v>
      </c>
      <c r="C265">
        <f t="shared" si="40"/>
        <v>4</v>
      </c>
      <c r="D265">
        <f t="shared" si="41"/>
        <v>9</v>
      </c>
      <c r="E265">
        <f t="shared" si="42"/>
        <v>34</v>
      </c>
      <c r="F265">
        <f t="shared" si="43"/>
        <v>43</v>
      </c>
      <c r="G265">
        <f t="shared" si="44"/>
        <v>52</v>
      </c>
      <c r="I265" t="str">
        <f t="shared" si="45"/>
        <v>505</v>
      </c>
      <c r="J265" t="str">
        <f t="shared" si="46"/>
        <v xml:space="preserve">Cava </v>
      </c>
      <c r="K265">
        <f t="shared" si="47"/>
        <v>3.4176985017472298E-16</v>
      </c>
      <c r="L265" s="3">
        <f t="shared" si="48"/>
        <v>1.1499999999999999E-12</v>
      </c>
      <c r="M265">
        <f t="shared" si="49"/>
        <v>0.153279</v>
      </c>
    </row>
    <row r="266" spans="2:13" x14ac:dyDescent="0.35">
      <c r="B266" t="s">
        <v>279</v>
      </c>
      <c r="C266">
        <f t="shared" si="40"/>
        <v>4</v>
      </c>
      <c r="D266">
        <f t="shared" si="41"/>
        <v>11</v>
      </c>
      <c r="E266">
        <f t="shared" si="42"/>
        <v>36</v>
      </c>
      <c r="F266">
        <f t="shared" si="43"/>
        <v>45</v>
      </c>
      <c r="G266">
        <f t="shared" si="44"/>
        <v>53</v>
      </c>
      <c r="I266" t="str">
        <f t="shared" si="45"/>
        <v>506</v>
      </c>
      <c r="J266" t="str">
        <f t="shared" si="46"/>
        <v xml:space="preserve">Marion </v>
      </c>
      <c r="K266">
        <f t="shared" si="47"/>
        <v>1.9735313911048401E-16</v>
      </c>
      <c r="L266" s="3">
        <f t="shared" si="48"/>
        <v>6.6699999999999999E-13</v>
      </c>
      <c r="M266">
        <f t="shared" si="49"/>
        <v>8.8510000000000005E-2</v>
      </c>
    </row>
    <row r="267" spans="2:13" x14ac:dyDescent="0.35">
      <c r="B267" t="s">
        <v>280</v>
      </c>
      <c r="C267">
        <f t="shared" si="40"/>
        <v>4</v>
      </c>
      <c r="D267">
        <f t="shared" si="41"/>
        <v>16</v>
      </c>
      <c r="E267">
        <f t="shared" si="42"/>
        <v>41</v>
      </c>
      <c r="F267">
        <f t="shared" si="43"/>
        <v>50</v>
      </c>
      <c r="G267">
        <f t="shared" si="44"/>
        <v>59</v>
      </c>
      <c r="I267" t="str">
        <f t="shared" si="45"/>
        <v>508</v>
      </c>
      <c r="J267" t="str">
        <f t="shared" si="46"/>
        <v xml:space="preserve">Princetonia </v>
      </c>
      <c r="K267">
        <f t="shared" si="47"/>
        <v>3.4106769797534802E-16</v>
      </c>
      <c r="L267" s="3">
        <f t="shared" si="48"/>
        <v>1.1499999999999999E-12</v>
      </c>
      <c r="M267">
        <f t="shared" si="49"/>
        <v>0.15296399999999999</v>
      </c>
    </row>
    <row r="268" spans="2:13" x14ac:dyDescent="0.35">
      <c r="B268" t="s">
        <v>281</v>
      </c>
      <c r="C268">
        <f t="shared" si="40"/>
        <v>4</v>
      </c>
      <c r="D268">
        <f t="shared" si="41"/>
        <v>11</v>
      </c>
      <c r="E268">
        <f t="shared" si="42"/>
        <v>36</v>
      </c>
      <c r="F268">
        <f t="shared" si="43"/>
        <v>45</v>
      </c>
      <c r="G268">
        <f t="shared" si="44"/>
        <v>54</v>
      </c>
      <c r="I268" t="str">
        <f t="shared" si="45"/>
        <v>511</v>
      </c>
      <c r="J268" t="str">
        <f t="shared" si="46"/>
        <v xml:space="preserve">Davida </v>
      </c>
      <c r="K268">
        <f t="shared" si="47"/>
        <v>5.1981269794574898E-15</v>
      </c>
      <c r="L268" s="3">
        <f t="shared" si="48"/>
        <v>1.7599999999999999E-11</v>
      </c>
      <c r="M268">
        <f t="shared" si="49"/>
        <v>2.331286</v>
      </c>
    </row>
    <row r="269" spans="2:13" x14ac:dyDescent="0.35">
      <c r="B269" t="s">
        <v>282</v>
      </c>
      <c r="C269">
        <f t="shared" si="40"/>
        <v>4</v>
      </c>
      <c r="D269">
        <f t="shared" si="41"/>
        <v>11</v>
      </c>
      <c r="E269">
        <f t="shared" si="42"/>
        <v>36</v>
      </c>
      <c r="F269">
        <f t="shared" si="43"/>
        <v>45</v>
      </c>
      <c r="G269">
        <f t="shared" si="44"/>
        <v>53</v>
      </c>
      <c r="I269" t="str">
        <f t="shared" si="45"/>
        <v>514</v>
      </c>
      <c r="J269" t="str">
        <f t="shared" si="46"/>
        <v xml:space="preserve">Armida </v>
      </c>
      <c r="K269">
        <f t="shared" si="47"/>
        <v>2.93765207953148E-16</v>
      </c>
      <c r="L269" s="3">
        <f t="shared" si="48"/>
        <v>9.9299999999999991E-13</v>
      </c>
      <c r="M269">
        <f t="shared" si="49"/>
        <v>0.13175000000000001</v>
      </c>
    </row>
    <row r="270" spans="2:13" x14ac:dyDescent="0.35">
      <c r="B270" t="s">
        <v>283</v>
      </c>
      <c r="C270">
        <f t="shared" si="40"/>
        <v>4</v>
      </c>
      <c r="D270">
        <f t="shared" si="41"/>
        <v>14</v>
      </c>
      <c r="E270">
        <f t="shared" si="42"/>
        <v>39</v>
      </c>
      <c r="F270">
        <f t="shared" si="43"/>
        <v>48</v>
      </c>
      <c r="G270">
        <f t="shared" si="44"/>
        <v>57</v>
      </c>
      <c r="I270" t="str">
        <f t="shared" si="45"/>
        <v>516</v>
      </c>
      <c r="J270" t="str">
        <f t="shared" si="46"/>
        <v xml:space="preserve">Amherstia </v>
      </c>
      <c r="K270">
        <f t="shared" si="47"/>
        <v>6.9599999999999999E-17</v>
      </c>
      <c r="L270" s="3">
        <f t="shared" si="48"/>
        <v>2.3500000000000001E-13</v>
      </c>
      <c r="M270">
        <f t="shared" si="49"/>
        <v>3.1215E-2</v>
      </c>
    </row>
    <row r="271" spans="2:13" x14ac:dyDescent="0.35">
      <c r="B271" t="s">
        <v>284</v>
      </c>
      <c r="C271">
        <f t="shared" si="40"/>
        <v>4</v>
      </c>
      <c r="D271">
        <f t="shared" si="41"/>
        <v>10</v>
      </c>
      <c r="E271">
        <f t="shared" si="42"/>
        <v>35</v>
      </c>
      <c r="F271">
        <f t="shared" si="43"/>
        <v>44</v>
      </c>
      <c r="G271">
        <f t="shared" si="44"/>
        <v>53</v>
      </c>
      <c r="I271" t="str">
        <f t="shared" si="45"/>
        <v>517</v>
      </c>
      <c r="J271" t="str">
        <f t="shared" si="46"/>
        <v xml:space="preserve">Edith </v>
      </c>
      <c r="K271">
        <f t="shared" si="47"/>
        <v>1.08862665088002E-16</v>
      </c>
      <c r="L271" s="3">
        <f t="shared" si="48"/>
        <v>3.68E-13</v>
      </c>
      <c r="M271">
        <f t="shared" si="49"/>
        <v>4.8822999999999998E-2</v>
      </c>
    </row>
    <row r="272" spans="2:13" x14ac:dyDescent="0.35">
      <c r="B272" t="s">
        <v>285</v>
      </c>
      <c r="C272">
        <f t="shared" si="40"/>
        <v>4</v>
      </c>
      <c r="D272">
        <f t="shared" si="41"/>
        <v>11</v>
      </c>
      <c r="E272">
        <f t="shared" si="42"/>
        <v>36</v>
      </c>
      <c r="F272">
        <f t="shared" si="43"/>
        <v>45</v>
      </c>
      <c r="G272">
        <f t="shared" si="44"/>
        <v>54</v>
      </c>
      <c r="I272" t="str">
        <f t="shared" si="45"/>
        <v>521</v>
      </c>
      <c r="J272" t="str">
        <f t="shared" si="46"/>
        <v xml:space="preserve">Brixia </v>
      </c>
      <c r="K272">
        <f t="shared" si="47"/>
        <v>1.81244939644586E-16</v>
      </c>
      <c r="L272" s="3">
        <f t="shared" si="48"/>
        <v>6.1200000000000002E-13</v>
      </c>
      <c r="M272">
        <f t="shared" si="49"/>
        <v>8.1285999999999997E-2</v>
      </c>
    </row>
    <row r="273" spans="2:13" x14ac:dyDescent="0.35">
      <c r="B273" t="s">
        <v>286</v>
      </c>
      <c r="C273">
        <f t="shared" si="40"/>
        <v>4</v>
      </c>
      <c r="D273">
        <f t="shared" si="41"/>
        <v>14</v>
      </c>
      <c r="E273">
        <f t="shared" si="42"/>
        <v>39</v>
      </c>
      <c r="F273">
        <f t="shared" si="43"/>
        <v>48</v>
      </c>
      <c r="G273">
        <f t="shared" si="44"/>
        <v>57</v>
      </c>
      <c r="I273" t="str">
        <f t="shared" si="45"/>
        <v>532</v>
      </c>
      <c r="J273" t="str">
        <f t="shared" si="46"/>
        <v xml:space="preserve">Herculina </v>
      </c>
      <c r="K273">
        <f t="shared" si="47"/>
        <v>9.3159485940656196E-16</v>
      </c>
      <c r="L273" s="3">
        <f t="shared" si="48"/>
        <v>3.1500000000000001E-12</v>
      </c>
      <c r="M273">
        <f t="shared" si="49"/>
        <v>0.41780699999999998</v>
      </c>
    </row>
    <row r="274" spans="2:13" x14ac:dyDescent="0.35">
      <c r="B274" t="s">
        <v>287</v>
      </c>
      <c r="C274">
        <f t="shared" si="40"/>
        <v>4</v>
      </c>
      <c r="D274">
        <f t="shared" si="41"/>
        <v>13</v>
      </c>
      <c r="E274">
        <f t="shared" si="42"/>
        <v>38</v>
      </c>
      <c r="F274">
        <f t="shared" si="43"/>
        <v>47</v>
      </c>
      <c r="G274">
        <f t="shared" si="44"/>
        <v>56</v>
      </c>
      <c r="I274" t="str">
        <f t="shared" si="45"/>
        <v>535</v>
      </c>
      <c r="J274" t="str">
        <f t="shared" si="46"/>
        <v xml:space="preserve">Montague </v>
      </c>
      <c r="K274">
        <f t="shared" si="47"/>
        <v>7.2538616434661103E-17</v>
      </c>
      <c r="L274" s="3">
        <f t="shared" si="48"/>
        <v>2.4500000000000002E-13</v>
      </c>
      <c r="M274">
        <f t="shared" si="49"/>
        <v>3.2532999999999999E-2</v>
      </c>
    </row>
    <row r="275" spans="2:13" x14ac:dyDescent="0.35">
      <c r="B275" t="s">
        <v>288</v>
      </c>
      <c r="C275">
        <f t="shared" si="40"/>
        <v>4</v>
      </c>
      <c r="D275">
        <f t="shared" si="41"/>
        <v>11</v>
      </c>
      <c r="E275">
        <f t="shared" si="42"/>
        <v>36</v>
      </c>
      <c r="F275">
        <f t="shared" si="43"/>
        <v>45</v>
      </c>
      <c r="G275">
        <f t="shared" si="44"/>
        <v>54</v>
      </c>
      <c r="I275" t="str">
        <f t="shared" si="45"/>
        <v>536</v>
      </c>
      <c r="J275" t="str">
        <f t="shared" si="46"/>
        <v xml:space="preserve">Merapi </v>
      </c>
      <c r="K275">
        <f t="shared" si="47"/>
        <v>1.0975631032822499E-15</v>
      </c>
      <c r="L275" s="3">
        <f t="shared" si="48"/>
        <v>3.7100000000000001E-12</v>
      </c>
      <c r="M275">
        <f t="shared" si="49"/>
        <v>0.49224200000000001</v>
      </c>
    </row>
    <row r="276" spans="2:13" x14ac:dyDescent="0.35">
      <c r="B276" t="s">
        <v>289</v>
      </c>
      <c r="C276">
        <f t="shared" si="40"/>
        <v>4</v>
      </c>
      <c r="D276">
        <f t="shared" si="41"/>
        <v>14</v>
      </c>
      <c r="E276">
        <f t="shared" si="42"/>
        <v>39</v>
      </c>
      <c r="F276">
        <f t="shared" si="43"/>
        <v>48</v>
      </c>
      <c r="G276">
        <f t="shared" si="44"/>
        <v>57</v>
      </c>
      <c r="I276" t="str">
        <f t="shared" si="45"/>
        <v>545</v>
      </c>
      <c r="J276" t="str">
        <f t="shared" si="46"/>
        <v xml:space="preserve">Messalina </v>
      </c>
      <c r="K276">
        <f t="shared" si="47"/>
        <v>1.9484986115571199E-16</v>
      </c>
      <c r="L276" s="3">
        <f t="shared" si="48"/>
        <v>6.5800000000000002E-13</v>
      </c>
      <c r="M276">
        <f t="shared" si="49"/>
        <v>8.7387000000000006E-2</v>
      </c>
    </row>
    <row r="277" spans="2:13" x14ac:dyDescent="0.35">
      <c r="B277" t="s">
        <v>290</v>
      </c>
      <c r="C277">
        <f t="shared" si="40"/>
        <v>4</v>
      </c>
      <c r="D277">
        <f t="shared" si="41"/>
        <v>13</v>
      </c>
      <c r="E277">
        <f t="shared" si="42"/>
        <v>38</v>
      </c>
      <c r="F277">
        <f t="shared" si="43"/>
        <v>47</v>
      </c>
      <c r="G277">
        <f t="shared" si="44"/>
        <v>56</v>
      </c>
      <c r="I277" t="str">
        <f t="shared" si="45"/>
        <v>547</v>
      </c>
      <c r="J277" t="str">
        <f t="shared" si="46"/>
        <v xml:space="preserve">Praxedis </v>
      </c>
      <c r="K277">
        <f t="shared" si="47"/>
        <v>2.8123577458657598E-17</v>
      </c>
      <c r="L277" s="3">
        <f t="shared" si="48"/>
        <v>9.4999999999999999E-14</v>
      </c>
      <c r="M277">
        <f t="shared" si="49"/>
        <v>1.2612999999999999E-2</v>
      </c>
    </row>
    <row r="278" spans="2:13" x14ac:dyDescent="0.35">
      <c r="B278" t="s">
        <v>291</v>
      </c>
      <c r="C278">
        <f t="shared" si="40"/>
        <v>4</v>
      </c>
      <c r="D278">
        <f t="shared" si="41"/>
        <v>11</v>
      </c>
      <c r="E278">
        <f t="shared" si="42"/>
        <v>36</v>
      </c>
      <c r="F278">
        <f t="shared" si="43"/>
        <v>45</v>
      </c>
      <c r="G278">
        <f t="shared" si="44"/>
        <v>54</v>
      </c>
      <c r="I278" t="str">
        <f t="shared" si="45"/>
        <v>554</v>
      </c>
      <c r="J278" t="str">
        <f t="shared" si="46"/>
        <v xml:space="preserve">Peraga </v>
      </c>
      <c r="K278">
        <f t="shared" si="47"/>
        <v>2.74856688034015E-16</v>
      </c>
      <c r="L278" s="3">
        <f t="shared" si="48"/>
        <v>9.2899999999999998E-13</v>
      </c>
      <c r="M278">
        <f t="shared" si="49"/>
        <v>0.123269</v>
      </c>
    </row>
    <row r="279" spans="2:13" x14ac:dyDescent="0.35">
      <c r="B279" t="s">
        <v>292</v>
      </c>
      <c r="C279">
        <f t="shared" si="40"/>
        <v>4</v>
      </c>
      <c r="D279">
        <f t="shared" si="41"/>
        <v>17</v>
      </c>
      <c r="E279">
        <f t="shared" si="42"/>
        <v>42</v>
      </c>
      <c r="F279">
        <f t="shared" si="43"/>
        <v>51</v>
      </c>
      <c r="G279">
        <f t="shared" si="44"/>
        <v>60</v>
      </c>
      <c r="I279" t="str">
        <f t="shared" si="45"/>
        <v>566</v>
      </c>
      <c r="J279" t="str">
        <f t="shared" si="46"/>
        <v xml:space="preserve">Stereoskopia </v>
      </c>
      <c r="K279">
        <f t="shared" si="47"/>
        <v>6.2674E-16</v>
      </c>
      <c r="L279" s="3">
        <f t="shared" si="48"/>
        <v>2.1199999999999999E-12</v>
      </c>
      <c r="M279">
        <f t="shared" si="49"/>
        <v>0.281084</v>
      </c>
    </row>
    <row r="280" spans="2:13" x14ac:dyDescent="0.35">
      <c r="B280" t="s">
        <v>293</v>
      </c>
      <c r="C280">
        <f t="shared" si="40"/>
        <v>4</v>
      </c>
      <c r="D280">
        <f t="shared" si="41"/>
        <v>14</v>
      </c>
      <c r="E280">
        <f t="shared" si="42"/>
        <v>39</v>
      </c>
      <c r="F280">
        <f t="shared" si="43"/>
        <v>48</v>
      </c>
      <c r="G280">
        <f t="shared" si="44"/>
        <v>56</v>
      </c>
      <c r="I280" t="str">
        <f t="shared" si="45"/>
        <v>568</v>
      </c>
      <c r="J280" t="str">
        <f t="shared" si="46"/>
        <v xml:space="preserve">Cheruskia </v>
      </c>
      <c r="K280">
        <f t="shared" si="47"/>
        <v>8.5978021881831294E-17</v>
      </c>
      <c r="L280" s="3">
        <f t="shared" si="48"/>
        <v>2.9100000000000002E-13</v>
      </c>
      <c r="M280">
        <f t="shared" si="49"/>
        <v>3.8559999999999997E-2</v>
      </c>
    </row>
    <row r="281" spans="2:13" x14ac:dyDescent="0.35">
      <c r="B281" t="s">
        <v>294</v>
      </c>
      <c r="C281">
        <f t="shared" si="40"/>
        <v>4</v>
      </c>
      <c r="D281">
        <f t="shared" si="41"/>
        <v>9</v>
      </c>
      <c r="E281">
        <f t="shared" si="42"/>
        <v>34</v>
      </c>
      <c r="F281">
        <f t="shared" si="43"/>
        <v>43</v>
      </c>
      <c r="G281">
        <f t="shared" si="44"/>
        <v>52</v>
      </c>
      <c r="I281" t="str">
        <f t="shared" si="45"/>
        <v>569</v>
      </c>
      <c r="J281" t="str">
        <f t="shared" si="46"/>
        <v xml:space="preserve">Misa </v>
      </c>
      <c r="K281">
        <f t="shared" si="47"/>
        <v>6.1123219726683098E-17</v>
      </c>
      <c r="L281" s="3">
        <f t="shared" si="48"/>
        <v>2.07E-13</v>
      </c>
      <c r="M281">
        <f t="shared" si="49"/>
        <v>2.7413E-2</v>
      </c>
    </row>
    <row r="282" spans="2:13" x14ac:dyDescent="0.35">
      <c r="B282" t="s">
        <v>295</v>
      </c>
      <c r="C282">
        <f t="shared" si="40"/>
        <v>4</v>
      </c>
      <c r="D282">
        <f t="shared" si="41"/>
        <v>14</v>
      </c>
      <c r="E282">
        <f t="shared" si="42"/>
        <v>39</v>
      </c>
      <c r="F282">
        <f t="shared" si="43"/>
        <v>48</v>
      </c>
      <c r="G282">
        <f t="shared" si="44"/>
        <v>57</v>
      </c>
      <c r="I282" t="str">
        <f t="shared" si="45"/>
        <v>584</v>
      </c>
      <c r="J282" t="str">
        <f t="shared" si="46"/>
        <v xml:space="preserve">Semiramis </v>
      </c>
      <c r="K282">
        <f t="shared" si="47"/>
        <v>2.1760595614159401E-17</v>
      </c>
      <c r="L282" s="3">
        <f t="shared" si="48"/>
        <v>7.3500000000000002E-14</v>
      </c>
      <c r="M282">
        <f t="shared" si="49"/>
        <v>9.7590000000000003E-3</v>
      </c>
    </row>
    <row r="283" spans="2:13" x14ac:dyDescent="0.35">
      <c r="B283" t="s">
        <v>296</v>
      </c>
      <c r="C283">
        <f t="shared" si="40"/>
        <v>4</v>
      </c>
      <c r="D283">
        <f t="shared" si="41"/>
        <v>11</v>
      </c>
      <c r="E283">
        <f t="shared" si="42"/>
        <v>36</v>
      </c>
      <c r="F283">
        <f t="shared" si="43"/>
        <v>45</v>
      </c>
      <c r="G283">
        <f t="shared" si="44"/>
        <v>54</v>
      </c>
      <c r="I283" t="str">
        <f t="shared" si="45"/>
        <v>585</v>
      </c>
      <c r="J283" t="str">
        <f t="shared" si="46"/>
        <v xml:space="preserve">Bilkis </v>
      </c>
      <c r="K283">
        <f t="shared" si="47"/>
        <v>1.17169915406794E-17</v>
      </c>
      <c r="L283" s="3">
        <f t="shared" si="48"/>
        <v>3.9600000000000003E-14</v>
      </c>
      <c r="M283">
        <f t="shared" si="49"/>
        <v>5.2550000000000001E-3</v>
      </c>
    </row>
    <row r="284" spans="2:13" x14ac:dyDescent="0.35">
      <c r="B284" t="s">
        <v>297</v>
      </c>
      <c r="C284">
        <f t="shared" si="40"/>
        <v>4</v>
      </c>
      <c r="D284">
        <f t="shared" si="41"/>
        <v>12</v>
      </c>
      <c r="E284">
        <f t="shared" si="42"/>
        <v>37</v>
      </c>
      <c r="F284">
        <f t="shared" si="43"/>
        <v>46</v>
      </c>
      <c r="G284">
        <f t="shared" si="44"/>
        <v>55</v>
      </c>
      <c r="I284" t="str">
        <f t="shared" si="45"/>
        <v>591</v>
      </c>
      <c r="J284" t="str">
        <f t="shared" si="46"/>
        <v xml:space="preserve">Irmgard </v>
      </c>
      <c r="K284">
        <f t="shared" si="47"/>
        <v>2.0038393509521599E-17</v>
      </c>
      <c r="L284" s="3">
        <f t="shared" si="48"/>
        <v>6.7700000000000004E-14</v>
      </c>
      <c r="M284">
        <f t="shared" si="49"/>
        <v>8.9870000000000002E-3</v>
      </c>
    </row>
    <row r="285" spans="2:13" x14ac:dyDescent="0.35">
      <c r="B285" t="s">
        <v>298</v>
      </c>
      <c r="C285">
        <f t="shared" si="40"/>
        <v>4</v>
      </c>
      <c r="D285">
        <f t="shared" si="41"/>
        <v>12</v>
      </c>
      <c r="E285">
        <f t="shared" si="42"/>
        <v>37</v>
      </c>
      <c r="F285">
        <f t="shared" si="43"/>
        <v>46</v>
      </c>
      <c r="G285">
        <f t="shared" si="44"/>
        <v>55</v>
      </c>
      <c r="I285" t="str">
        <f t="shared" si="45"/>
        <v>593</v>
      </c>
      <c r="J285" t="str">
        <f t="shared" si="46"/>
        <v xml:space="preserve">Titania </v>
      </c>
      <c r="K285">
        <f t="shared" si="47"/>
        <v>5.01889934520749E-17</v>
      </c>
      <c r="L285" s="3">
        <f t="shared" si="48"/>
        <v>1.7000000000000001E-13</v>
      </c>
      <c r="M285">
        <f t="shared" si="49"/>
        <v>2.2509000000000001E-2</v>
      </c>
    </row>
    <row r="286" spans="2:13" x14ac:dyDescent="0.35">
      <c r="B286" t="s">
        <v>299</v>
      </c>
      <c r="C286">
        <f t="shared" si="40"/>
        <v>4</v>
      </c>
      <c r="D286">
        <f t="shared" si="41"/>
        <v>13</v>
      </c>
      <c r="E286">
        <f t="shared" si="42"/>
        <v>38</v>
      </c>
      <c r="F286">
        <f t="shared" si="43"/>
        <v>47</v>
      </c>
      <c r="G286">
        <f t="shared" si="44"/>
        <v>56</v>
      </c>
      <c r="I286" t="str">
        <f t="shared" si="45"/>
        <v>595</v>
      </c>
      <c r="J286" t="str">
        <f t="shared" si="46"/>
        <v xml:space="preserve">Polyxena </v>
      </c>
      <c r="K286">
        <f t="shared" si="47"/>
        <v>2.22111336158284E-16</v>
      </c>
      <c r="L286" s="3">
        <f t="shared" si="48"/>
        <v>7.5100000000000003E-13</v>
      </c>
      <c r="M286">
        <f t="shared" si="49"/>
        <v>9.9613999999999994E-2</v>
      </c>
    </row>
    <row r="287" spans="2:13" x14ac:dyDescent="0.35">
      <c r="B287" t="s">
        <v>300</v>
      </c>
      <c r="C287">
        <f t="shared" si="40"/>
        <v>4</v>
      </c>
      <c r="D287">
        <f t="shared" si="41"/>
        <v>12</v>
      </c>
      <c r="E287">
        <f t="shared" si="42"/>
        <v>37</v>
      </c>
      <c r="F287">
        <f t="shared" si="43"/>
        <v>46</v>
      </c>
      <c r="G287">
        <f t="shared" si="44"/>
        <v>55</v>
      </c>
      <c r="I287" t="str">
        <f t="shared" si="45"/>
        <v>596</v>
      </c>
      <c r="J287" t="str">
        <f t="shared" si="46"/>
        <v xml:space="preserve">Scheila </v>
      </c>
      <c r="K287">
        <f t="shared" si="47"/>
        <v>3.835089170878E-16</v>
      </c>
      <c r="L287" s="3">
        <f t="shared" si="48"/>
        <v>1.2999999999999999E-12</v>
      </c>
      <c r="M287">
        <f t="shared" si="49"/>
        <v>0.17199800000000001</v>
      </c>
    </row>
    <row r="288" spans="2:13" x14ac:dyDescent="0.35">
      <c r="B288" t="s">
        <v>301</v>
      </c>
      <c r="C288">
        <f t="shared" si="40"/>
        <v>4</v>
      </c>
      <c r="D288">
        <f t="shared" si="41"/>
        <v>12</v>
      </c>
      <c r="E288">
        <f t="shared" si="42"/>
        <v>37</v>
      </c>
      <c r="F288">
        <f t="shared" si="43"/>
        <v>46</v>
      </c>
      <c r="G288">
        <f t="shared" si="44"/>
        <v>55</v>
      </c>
      <c r="I288" t="str">
        <f t="shared" si="45"/>
        <v>598</v>
      </c>
      <c r="J288" t="str">
        <f t="shared" si="46"/>
        <v xml:space="preserve">Octavia </v>
      </c>
      <c r="K288">
        <f t="shared" si="47"/>
        <v>6.1530641540755203E-17</v>
      </c>
      <c r="L288" s="3">
        <f t="shared" si="48"/>
        <v>2.08E-13</v>
      </c>
      <c r="M288">
        <f t="shared" si="49"/>
        <v>2.7595999999999999E-2</v>
      </c>
    </row>
    <row r="289" spans="2:13" x14ac:dyDescent="0.35">
      <c r="B289" t="s">
        <v>302</v>
      </c>
      <c r="C289">
        <f t="shared" si="40"/>
        <v>4</v>
      </c>
      <c r="D289">
        <f t="shared" si="41"/>
        <v>10</v>
      </c>
      <c r="E289">
        <f t="shared" si="42"/>
        <v>35</v>
      </c>
      <c r="F289">
        <f t="shared" si="43"/>
        <v>44</v>
      </c>
      <c r="G289">
        <f t="shared" si="44"/>
        <v>53</v>
      </c>
      <c r="I289" t="str">
        <f t="shared" si="45"/>
        <v>599</v>
      </c>
      <c r="J289" t="str">
        <f t="shared" si="46"/>
        <v xml:space="preserve">Luisa </v>
      </c>
      <c r="K289">
        <f t="shared" si="47"/>
        <v>6.9118774732740101E-17</v>
      </c>
      <c r="L289" s="3">
        <f t="shared" si="48"/>
        <v>2.3400000000000001E-13</v>
      </c>
      <c r="M289">
        <f t="shared" si="49"/>
        <v>3.0998999999999999E-2</v>
      </c>
    </row>
    <row r="290" spans="2:13" x14ac:dyDescent="0.35">
      <c r="B290" t="s">
        <v>303</v>
      </c>
      <c r="C290">
        <f t="shared" si="40"/>
        <v>4</v>
      </c>
      <c r="D290">
        <f t="shared" si="41"/>
        <v>13</v>
      </c>
      <c r="E290">
        <f t="shared" si="42"/>
        <v>38</v>
      </c>
      <c r="F290">
        <f t="shared" si="43"/>
        <v>47</v>
      </c>
      <c r="G290">
        <f t="shared" si="44"/>
        <v>56</v>
      </c>
      <c r="I290" t="str">
        <f t="shared" si="45"/>
        <v>602</v>
      </c>
      <c r="J290" t="str">
        <f t="shared" si="46"/>
        <v xml:space="preserve">Marianna </v>
      </c>
      <c r="K290">
        <f t="shared" si="47"/>
        <v>2.1501467433612199E-16</v>
      </c>
      <c r="L290" s="3">
        <f t="shared" si="48"/>
        <v>7.2700000000000003E-13</v>
      </c>
      <c r="M290">
        <f t="shared" si="49"/>
        <v>9.6431000000000003E-2</v>
      </c>
    </row>
    <row r="291" spans="2:13" x14ac:dyDescent="0.35">
      <c r="B291" t="s">
        <v>304</v>
      </c>
      <c r="C291">
        <f t="shared" si="40"/>
        <v>4</v>
      </c>
      <c r="D291">
        <f t="shared" si="41"/>
        <v>13</v>
      </c>
      <c r="E291">
        <f t="shared" si="42"/>
        <v>38</v>
      </c>
      <c r="F291">
        <f t="shared" si="43"/>
        <v>47</v>
      </c>
      <c r="G291">
        <f t="shared" si="44"/>
        <v>55</v>
      </c>
      <c r="I291" t="str">
        <f t="shared" si="45"/>
        <v>604</v>
      </c>
      <c r="J291" t="str">
        <f t="shared" si="46"/>
        <v xml:space="preserve">Tekmessa </v>
      </c>
      <c r="K291">
        <f t="shared" si="47"/>
        <v>6.4260399533186405E-17</v>
      </c>
      <c r="L291" s="3">
        <f t="shared" si="48"/>
        <v>2.1700000000000001E-13</v>
      </c>
      <c r="M291">
        <f t="shared" si="49"/>
        <v>2.8819999999999998E-2</v>
      </c>
    </row>
    <row r="292" spans="2:13" x14ac:dyDescent="0.35">
      <c r="B292" t="s">
        <v>305</v>
      </c>
      <c r="C292">
        <f t="shared" si="40"/>
        <v>4</v>
      </c>
      <c r="D292">
        <f t="shared" si="41"/>
        <v>13</v>
      </c>
      <c r="E292">
        <f t="shared" si="42"/>
        <v>38</v>
      </c>
      <c r="F292">
        <f t="shared" si="43"/>
        <v>47</v>
      </c>
      <c r="G292">
        <f t="shared" si="44"/>
        <v>56</v>
      </c>
      <c r="I292" t="str">
        <f t="shared" si="45"/>
        <v>618</v>
      </c>
      <c r="J292" t="str">
        <f t="shared" si="46"/>
        <v xml:space="preserve">Elfriede </v>
      </c>
      <c r="K292">
        <f t="shared" si="47"/>
        <v>4.6386880160793903E-16</v>
      </c>
      <c r="L292" s="3">
        <f t="shared" si="48"/>
        <v>1.57E-12</v>
      </c>
      <c r="M292">
        <f t="shared" si="49"/>
        <v>0.208039</v>
      </c>
    </row>
    <row r="293" spans="2:13" x14ac:dyDescent="0.35">
      <c r="B293" t="s">
        <v>306</v>
      </c>
      <c r="C293">
        <f t="shared" si="40"/>
        <v>4</v>
      </c>
      <c r="D293">
        <f t="shared" si="41"/>
        <v>13</v>
      </c>
      <c r="E293">
        <f t="shared" si="42"/>
        <v>38</v>
      </c>
      <c r="F293">
        <f t="shared" si="43"/>
        <v>47</v>
      </c>
      <c r="G293">
        <f t="shared" si="44"/>
        <v>56</v>
      </c>
      <c r="I293" t="str">
        <f t="shared" si="45"/>
        <v>623</v>
      </c>
      <c r="J293" t="str">
        <f t="shared" si="46"/>
        <v xml:space="preserve">Chimaera </v>
      </c>
      <c r="K293">
        <f t="shared" si="47"/>
        <v>1.4497976797693199E-17</v>
      </c>
      <c r="L293" s="3">
        <f t="shared" si="48"/>
        <v>4.8999999999999999E-14</v>
      </c>
      <c r="M293">
        <f t="shared" si="49"/>
        <v>6.502E-3</v>
      </c>
    </row>
    <row r="294" spans="2:13" x14ac:dyDescent="0.35">
      <c r="B294" t="s">
        <v>307</v>
      </c>
      <c r="C294">
        <f t="shared" si="40"/>
        <v>4</v>
      </c>
      <c r="D294">
        <f t="shared" si="41"/>
        <v>13</v>
      </c>
      <c r="E294">
        <f t="shared" si="42"/>
        <v>38</v>
      </c>
      <c r="F294">
        <f t="shared" si="43"/>
        <v>47</v>
      </c>
      <c r="G294">
        <f t="shared" si="44"/>
        <v>56</v>
      </c>
      <c r="I294" t="str">
        <f t="shared" si="45"/>
        <v>626</v>
      </c>
      <c r="J294" t="str">
        <f t="shared" si="46"/>
        <v xml:space="preserve">Notburga </v>
      </c>
      <c r="K294">
        <f t="shared" si="47"/>
        <v>1.6643778725882099E-16</v>
      </c>
      <c r="L294" s="3">
        <f t="shared" si="48"/>
        <v>5.6200000000000003E-13</v>
      </c>
      <c r="M294">
        <f t="shared" si="49"/>
        <v>7.4645000000000003E-2</v>
      </c>
    </row>
    <row r="295" spans="2:13" x14ac:dyDescent="0.35">
      <c r="B295" t="s">
        <v>308</v>
      </c>
      <c r="C295">
        <f t="shared" si="40"/>
        <v>4</v>
      </c>
      <c r="D295">
        <f t="shared" si="41"/>
        <v>12</v>
      </c>
      <c r="E295">
        <f t="shared" si="42"/>
        <v>37</v>
      </c>
      <c r="F295">
        <f t="shared" si="43"/>
        <v>46</v>
      </c>
      <c r="G295">
        <f t="shared" si="44"/>
        <v>55</v>
      </c>
      <c r="I295" t="str">
        <f t="shared" si="45"/>
        <v>635</v>
      </c>
      <c r="J295" t="str">
        <f t="shared" si="46"/>
        <v xml:space="preserve">Vundtia </v>
      </c>
      <c r="K295">
        <f t="shared" si="47"/>
        <v>1.69956695263313E-16</v>
      </c>
      <c r="L295" s="3">
        <f t="shared" si="48"/>
        <v>5.7399999999999998E-13</v>
      </c>
      <c r="M295">
        <f t="shared" si="49"/>
        <v>7.6222999999999999E-2</v>
      </c>
    </row>
    <row r="296" spans="2:13" x14ac:dyDescent="0.35">
      <c r="B296" t="s">
        <v>309</v>
      </c>
      <c r="C296">
        <f t="shared" si="40"/>
        <v>4</v>
      </c>
      <c r="D296">
        <f t="shared" si="41"/>
        <v>12</v>
      </c>
      <c r="E296">
        <f t="shared" si="42"/>
        <v>37</v>
      </c>
      <c r="F296">
        <f t="shared" si="43"/>
        <v>46</v>
      </c>
      <c r="G296">
        <f t="shared" si="44"/>
        <v>55</v>
      </c>
      <c r="I296" t="str">
        <f t="shared" si="45"/>
        <v>654</v>
      </c>
      <c r="J296" t="str">
        <f t="shared" si="46"/>
        <v xml:space="preserve">Zelinda </v>
      </c>
      <c r="K296">
        <f t="shared" si="47"/>
        <v>3.5953E-16</v>
      </c>
      <c r="L296" s="3">
        <f t="shared" si="48"/>
        <v>1.2100000000000001E-12</v>
      </c>
      <c r="M296">
        <f t="shared" si="49"/>
        <v>0.161244</v>
      </c>
    </row>
    <row r="297" spans="2:13" x14ac:dyDescent="0.35">
      <c r="B297" t="s">
        <v>260</v>
      </c>
      <c r="C297">
        <f t="shared" si="40"/>
        <v>4</v>
      </c>
      <c r="D297">
        <f t="shared" si="41"/>
        <v>13</v>
      </c>
      <c r="E297">
        <f t="shared" si="42"/>
        <v>38</v>
      </c>
      <c r="F297">
        <f t="shared" si="43"/>
        <v>47</v>
      </c>
      <c r="G297">
        <f t="shared" si="44"/>
        <v>56</v>
      </c>
      <c r="I297" t="str">
        <f t="shared" si="45"/>
        <v>449</v>
      </c>
      <c r="J297" t="str">
        <f t="shared" si="46"/>
        <v xml:space="preserve">Hamburga </v>
      </c>
      <c r="K297">
        <f t="shared" si="47"/>
        <v>1.3558171306734801E-16</v>
      </c>
      <c r="L297" s="3">
        <f t="shared" si="48"/>
        <v>4.5799999999999997E-13</v>
      </c>
      <c r="M297">
        <f t="shared" si="49"/>
        <v>6.0805999999999999E-2</v>
      </c>
    </row>
    <row r="298" spans="2:13" x14ac:dyDescent="0.35">
      <c r="B298" t="s">
        <v>310</v>
      </c>
      <c r="C298">
        <f t="shared" si="40"/>
        <v>4</v>
      </c>
      <c r="D298">
        <f t="shared" si="41"/>
        <v>13</v>
      </c>
      <c r="E298">
        <f t="shared" si="42"/>
        <v>38</v>
      </c>
      <c r="F298">
        <f t="shared" si="43"/>
        <v>47</v>
      </c>
      <c r="G298">
        <f t="shared" si="44"/>
        <v>56</v>
      </c>
      <c r="I298" t="str">
        <f t="shared" si="45"/>
        <v>663</v>
      </c>
      <c r="J298" t="str">
        <f t="shared" si="46"/>
        <v xml:space="preserve">Gerlinde </v>
      </c>
      <c r="K298">
        <f t="shared" si="47"/>
        <v>1.2049549488578101E-16</v>
      </c>
      <c r="L298" s="3">
        <f t="shared" si="48"/>
        <v>4.0699999999999998E-13</v>
      </c>
      <c r="M298">
        <f t="shared" si="49"/>
        <v>5.4040999999999999E-2</v>
      </c>
    </row>
    <row r="299" spans="2:13" x14ac:dyDescent="0.35">
      <c r="B299" t="s">
        <v>311</v>
      </c>
      <c r="C299">
        <f t="shared" si="40"/>
        <v>4</v>
      </c>
      <c r="D299">
        <f t="shared" si="41"/>
        <v>11</v>
      </c>
      <c r="E299">
        <f t="shared" si="42"/>
        <v>36</v>
      </c>
      <c r="F299">
        <f t="shared" si="43"/>
        <v>45</v>
      </c>
      <c r="G299">
        <f t="shared" si="44"/>
        <v>54</v>
      </c>
      <c r="I299" t="str">
        <f t="shared" si="45"/>
        <v>667</v>
      </c>
      <c r="J299" t="str">
        <f t="shared" si="46"/>
        <v xml:space="preserve">Denise </v>
      </c>
      <c r="K299">
        <f t="shared" si="47"/>
        <v>9.0942944157907603E-17</v>
      </c>
      <c r="L299" s="3">
        <f t="shared" si="48"/>
        <v>3.07E-13</v>
      </c>
      <c r="M299">
        <f t="shared" si="49"/>
        <v>4.0786999999999997E-2</v>
      </c>
    </row>
    <row r="300" spans="2:13" x14ac:dyDescent="0.35">
      <c r="B300" t="s">
        <v>312</v>
      </c>
      <c r="C300">
        <f t="shared" si="40"/>
        <v>4</v>
      </c>
      <c r="D300">
        <f t="shared" si="41"/>
        <v>12</v>
      </c>
      <c r="E300">
        <f t="shared" si="42"/>
        <v>37</v>
      </c>
      <c r="F300">
        <f t="shared" si="43"/>
        <v>46</v>
      </c>
      <c r="G300">
        <f t="shared" si="44"/>
        <v>55</v>
      </c>
      <c r="I300" t="str">
        <f t="shared" si="45"/>
        <v>674</v>
      </c>
      <c r="J300" t="str">
        <f t="shared" si="46"/>
        <v xml:space="preserve">Rachele </v>
      </c>
      <c r="K300">
        <f t="shared" si="47"/>
        <v>1.43837480044678E-16</v>
      </c>
      <c r="L300" s="3">
        <f t="shared" si="48"/>
        <v>4.8600000000000005E-13</v>
      </c>
      <c r="M300">
        <f t="shared" si="49"/>
        <v>6.4508999999999997E-2</v>
      </c>
    </row>
    <row r="301" spans="2:13" x14ac:dyDescent="0.35">
      <c r="B301" t="s">
        <v>313</v>
      </c>
      <c r="C301">
        <f t="shared" si="40"/>
        <v>4</v>
      </c>
      <c r="D301">
        <f t="shared" si="41"/>
        <v>13</v>
      </c>
      <c r="E301">
        <f t="shared" si="42"/>
        <v>38</v>
      </c>
      <c r="F301">
        <f t="shared" si="43"/>
        <v>47</v>
      </c>
      <c r="G301">
        <f t="shared" si="44"/>
        <v>56</v>
      </c>
      <c r="I301" t="str">
        <f t="shared" si="45"/>
        <v>675</v>
      </c>
      <c r="J301" t="str">
        <f t="shared" si="46"/>
        <v xml:space="preserve">Ludmilla </v>
      </c>
      <c r="K301">
        <f t="shared" si="47"/>
        <v>1.59234708844922E-16</v>
      </c>
      <c r="L301" s="3">
        <f t="shared" si="48"/>
        <v>5.3800000000000003E-13</v>
      </c>
      <c r="M301">
        <f t="shared" si="49"/>
        <v>7.1415000000000006E-2</v>
      </c>
    </row>
    <row r="302" spans="2:13" x14ac:dyDescent="0.35">
      <c r="B302" t="s">
        <v>314</v>
      </c>
      <c r="C302">
        <f t="shared" si="40"/>
        <v>4</v>
      </c>
      <c r="D302">
        <f t="shared" si="41"/>
        <v>13</v>
      </c>
      <c r="E302">
        <f t="shared" si="42"/>
        <v>38</v>
      </c>
      <c r="F302">
        <f t="shared" si="43"/>
        <v>47</v>
      </c>
      <c r="G302">
        <f t="shared" si="44"/>
        <v>56</v>
      </c>
      <c r="I302" t="str">
        <f t="shared" si="45"/>
        <v>680</v>
      </c>
      <c r="J302" t="str">
        <f t="shared" si="46"/>
        <v xml:space="preserve">Genoveva </v>
      </c>
      <c r="K302">
        <f t="shared" si="47"/>
        <v>9.95816201002551E-17</v>
      </c>
      <c r="L302" s="3">
        <f t="shared" si="48"/>
        <v>3.3699999999999998E-13</v>
      </c>
      <c r="M302">
        <f t="shared" si="49"/>
        <v>4.4660999999999999E-2</v>
      </c>
    </row>
    <row r="303" spans="2:13" x14ac:dyDescent="0.35">
      <c r="B303" t="s">
        <v>315</v>
      </c>
      <c r="C303">
        <f t="shared" si="40"/>
        <v>4</v>
      </c>
      <c r="D303">
        <f t="shared" si="41"/>
        <v>11</v>
      </c>
      <c r="E303">
        <f t="shared" si="42"/>
        <v>36</v>
      </c>
      <c r="F303">
        <f t="shared" si="43"/>
        <v>45</v>
      </c>
      <c r="G303">
        <f t="shared" si="44"/>
        <v>54</v>
      </c>
      <c r="I303" t="str">
        <f t="shared" si="45"/>
        <v>683</v>
      </c>
      <c r="J303" t="str">
        <f t="shared" si="46"/>
        <v xml:space="preserve">Lanzia </v>
      </c>
      <c r="K303">
        <f t="shared" si="47"/>
        <v>1.04361036125065E-16</v>
      </c>
      <c r="L303" s="3">
        <f t="shared" si="48"/>
        <v>3.5300000000000001E-13</v>
      </c>
      <c r="M303">
        <f t="shared" si="49"/>
        <v>4.6803999999999998E-2</v>
      </c>
    </row>
    <row r="304" spans="2:13" x14ac:dyDescent="0.35">
      <c r="B304" t="s">
        <v>316</v>
      </c>
      <c r="C304">
        <f t="shared" si="40"/>
        <v>4</v>
      </c>
      <c r="D304">
        <f t="shared" si="41"/>
        <v>16</v>
      </c>
      <c r="E304">
        <f t="shared" si="42"/>
        <v>41</v>
      </c>
      <c r="F304">
        <f t="shared" si="43"/>
        <v>50</v>
      </c>
      <c r="G304">
        <f t="shared" si="44"/>
        <v>59</v>
      </c>
      <c r="I304" t="str">
        <f t="shared" si="45"/>
        <v>690</v>
      </c>
      <c r="J304" t="str">
        <f t="shared" si="46"/>
        <v xml:space="preserve">Wratislavia </v>
      </c>
      <c r="K304">
        <f t="shared" si="47"/>
        <v>4.76375353165424E-16</v>
      </c>
      <c r="L304" s="3">
        <f t="shared" si="48"/>
        <v>1.61E-12</v>
      </c>
      <c r="M304">
        <f t="shared" si="49"/>
        <v>0.213648</v>
      </c>
    </row>
    <row r="305" spans="2:13" x14ac:dyDescent="0.35">
      <c r="B305" t="s">
        <v>317</v>
      </c>
      <c r="C305">
        <f t="shared" si="40"/>
        <v>4</v>
      </c>
      <c r="D305">
        <f t="shared" si="41"/>
        <v>11</v>
      </c>
      <c r="E305">
        <f t="shared" si="42"/>
        <v>36</v>
      </c>
      <c r="F305">
        <f t="shared" si="43"/>
        <v>45</v>
      </c>
      <c r="G305">
        <f t="shared" si="44"/>
        <v>54</v>
      </c>
      <c r="I305" t="str">
        <f t="shared" si="45"/>
        <v>691</v>
      </c>
      <c r="J305" t="str">
        <f t="shared" si="46"/>
        <v xml:space="preserve">Lehigh </v>
      </c>
      <c r="K305">
        <f t="shared" si="47"/>
        <v>9.4537052258200998E-17</v>
      </c>
      <c r="L305" s="3">
        <f t="shared" si="48"/>
        <v>3.19E-13</v>
      </c>
      <c r="M305">
        <f t="shared" si="49"/>
        <v>4.2398999999999999E-2</v>
      </c>
    </row>
    <row r="306" spans="2:13" x14ac:dyDescent="0.35">
      <c r="B306" t="s">
        <v>318</v>
      </c>
      <c r="C306">
        <f t="shared" si="40"/>
        <v>4</v>
      </c>
      <c r="D306">
        <f t="shared" si="41"/>
        <v>10</v>
      </c>
      <c r="E306">
        <f t="shared" si="42"/>
        <v>35</v>
      </c>
      <c r="F306">
        <f t="shared" si="43"/>
        <v>44</v>
      </c>
      <c r="G306">
        <f t="shared" si="44"/>
        <v>53</v>
      </c>
      <c r="I306" t="str">
        <f t="shared" si="45"/>
        <v>694</v>
      </c>
      <c r="J306" t="str">
        <f t="shared" si="46"/>
        <v xml:space="preserve">Ekard </v>
      </c>
      <c r="K306">
        <f t="shared" si="47"/>
        <v>1.4938668030133501E-16</v>
      </c>
      <c r="L306" s="3">
        <f t="shared" si="48"/>
        <v>5.0499999999999997E-13</v>
      </c>
      <c r="M306">
        <f t="shared" si="49"/>
        <v>6.6998000000000002E-2</v>
      </c>
    </row>
    <row r="307" spans="2:13" x14ac:dyDescent="0.35">
      <c r="B307" t="s">
        <v>319</v>
      </c>
      <c r="C307">
        <f t="shared" si="40"/>
        <v>4</v>
      </c>
      <c r="D307">
        <f t="shared" si="41"/>
        <v>12</v>
      </c>
      <c r="E307">
        <f t="shared" si="42"/>
        <v>37</v>
      </c>
      <c r="F307">
        <f t="shared" si="43"/>
        <v>46</v>
      </c>
      <c r="G307">
        <f t="shared" si="44"/>
        <v>55</v>
      </c>
      <c r="I307" t="str">
        <f t="shared" si="45"/>
        <v>696</v>
      </c>
      <c r="J307" t="str">
        <f t="shared" si="46"/>
        <v xml:space="preserve">Leonora </v>
      </c>
      <c r="K307">
        <f t="shared" si="47"/>
        <v>1.11777344239748E-16</v>
      </c>
      <c r="L307" s="3">
        <f t="shared" si="48"/>
        <v>3.78E-13</v>
      </c>
      <c r="M307">
        <f t="shared" si="49"/>
        <v>5.0131000000000002E-2</v>
      </c>
    </row>
    <row r="308" spans="2:13" x14ac:dyDescent="0.35">
      <c r="B308" t="s">
        <v>320</v>
      </c>
      <c r="C308">
        <f t="shared" si="40"/>
        <v>4</v>
      </c>
      <c r="D308">
        <f t="shared" si="41"/>
        <v>11</v>
      </c>
      <c r="E308">
        <f t="shared" si="42"/>
        <v>36</v>
      </c>
      <c r="F308">
        <f t="shared" si="43"/>
        <v>45</v>
      </c>
      <c r="G308">
        <f t="shared" si="44"/>
        <v>54</v>
      </c>
      <c r="I308" t="str">
        <f t="shared" si="45"/>
        <v>702</v>
      </c>
      <c r="J308" t="str">
        <f t="shared" si="46"/>
        <v xml:space="preserve">Alauda </v>
      </c>
      <c r="K308">
        <f t="shared" si="47"/>
        <v>8.8950672849270407E-16</v>
      </c>
      <c r="L308" s="3">
        <f t="shared" si="48"/>
        <v>3.0099999999999999E-12</v>
      </c>
      <c r="M308">
        <f t="shared" si="49"/>
        <v>0.39893099999999998</v>
      </c>
    </row>
    <row r="309" spans="2:13" x14ac:dyDescent="0.35">
      <c r="B309" t="s">
        <v>321</v>
      </c>
      <c r="C309">
        <f t="shared" si="40"/>
        <v>4</v>
      </c>
      <c r="D309">
        <f t="shared" si="41"/>
        <v>15</v>
      </c>
      <c r="E309">
        <f t="shared" si="42"/>
        <v>40</v>
      </c>
      <c r="F309">
        <f t="shared" si="43"/>
        <v>49</v>
      </c>
      <c r="G309">
        <f t="shared" si="44"/>
        <v>58</v>
      </c>
      <c r="I309" t="str">
        <f t="shared" si="45"/>
        <v>704</v>
      </c>
      <c r="J309" t="str">
        <f t="shared" si="46"/>
        <v xml:space="preserve">Interamnia </v>
      </c>
      <c r="K309">
        <f t="shared" si="47"/>
        <v>5.2561686784936597E-15</v>
      </c>
      <c r="L309" s="3">
        <f t="shared" si="48"/>
        <v>1.7799999999999999E-11</v>
      </c>
      <c r="M309">
        <f t="shared" si="49"/>
        <v>2.3573170000000001</v>
      </c>
    </row>
    <row r="310" spans="2:13" x14ac:dyDescent="0.35">
      <c r="B310" t="s">
        <v>322</v>
      </c>
      <c r="C310">
        <f t="shared" si="40"/>
        <v>4</v>
      </c>
      <c r="D310">
        <f t="shared" si="41"/>
        <v>12</v>
      </c>
      <c r="E310">
        <f t="shared" si="42"/>
        <v>37</v>
      </c>
      <c r="F310">
        <f t="shared" si="43"/>
        <v>46</v>
      </c>
      <c r="G310">
        <f t="shared" si="44"/>
        <v>55</v>
      </c>
      <c r="I310" t="str">
        <f t="shared" si="45"/>
        <v>705</v>
      </c>
      <c r="J310" t="str">
        <f t="shared" si="46"/>
        <v xml:space="preserve">Erminia </v>
      </c>
      <c r="K310">
        <f t="shared" si="47"/>
        <v>2.9175003506482499E-16</v>
      </c>
      <c r="L310" s="3">
        <f t="shared" si="48"/>
        <v>9.8600000000000004E-13</v>
      </c>
      <c r="M310">
        <f t="shared" si="49"/>
        <v>0.13084599999999999</v>
      </c>
    </row>
    <row r="311" spans="2:13" x14ac:dyDescent="0.35">
      <c r="B311" t="s">
        <v>323</v>
      </c>
      <c r="C311">
        <f t="shared" si="40"/>
        <v>4</v>
      </c>
      <c r="D311">
        <f t="shared" si="41"/>
        <v>14</v>
      </c>
      <c r="E311">
        <f t="shared" si="42"/>
        <v>39</v>
      </c>
      <c r="F311">
        <f t="shared" si="43"/>
        <v>48</v>
      </c>
      <c r="G311">
        <f t="shared" si="44"/>
        <v>57</v>
      </c>
      <c r="I311" t="str">
        <f t="shared" si="45"/>
        <v>709</v>
      </c>
      <c r="J311" t="str">
        <f t="shared" si="46"/>
        <v xml:space="preserve">Fringilla </v>
      </c>
      <c r="K311">
        <f t="shared" si="47"/>
        <v>1.5456008538659901E-16</v>
      </c>
      <c r="L311" s="3">
        <f t="shared" si="48"/>
        <v>5.22E-13</v>
      </c>
      <c r="M311">
        <f t="shared" si="49"/>
        <v>6.9318000000000005E-2</v>
      </c>
    </row>
    <row r="312" spans="2:13" x14ac:dyDescent="0.35">
      <c r="B312" t="s">
        <v>324</v>
      </c>
      <c r="C312">
        <f t="shared" si="40"/>
        <v>4</v>
      </c>
      <c r="D312">
        <f t="shared" si="41"/>
        <v>14</v>
      </c>
      <c r="E312">
        <f t="shared" si="42"/>
        <v>39</v>
      </c>
      <c r="F312">
        <f t="shared" si="43"/>
        <v>48</v>
      </c>
      <c r="G312">
        <f t="shared" si="44"/>
        <v>57</v>
      </c>
      <c r="I312" t="str">
        <f t="shared" si="45"/>
        <v>712</v>
      </c>
      <c r="J312" t="str">
        <f t="shared" si="46"/>
        <v xml:space="preserve">Boliviana </v>
      </c>
      <c r="K312">
        <f t="shared" si="47"/>
        <v>5.0204242212925601E-16</v>
      </c>
      <c r="L312" s="3">
        <f t="shared" si="48"/>
        <v>1.7E-12</v>
      </c>
      <c r="M312">
        <f t="shared" si="49"/>
        <v>0.225159</v>
      </c>
    </row>
    <row r="313" spans="2:13" x14ac:dyDescent="0.35">
      <c r="B313" t="s">
        <v>325</v>
      </c>
      <c r="C313">
        <f t="shared" si="40"/>
        <v>4</v>
      </c>
      <c r="D313">
        <f t="shared" si="41"/>
        <v>13</v>
      </c>
      <c r="E313">
        <f t="shared" si="42"/>
        <v>38</v>
      </c>
      <c r="F313">
        <f t="shared" si="43"/>
        <v>47</v>
      </c>
      <c r="G313">
        <f t="shared" si="44"/>
        <v>56</v>
      </c>
      <c r="I313" t="str">
        <f t="shared" si="45"/>
        <v>713</v>
      </c>
      <c r="J313" t="str">
        <f t="shared" si="46"/>
        <v xml:space="preserve">Luscinia </v>
      </c>
      <c r="K313">
        <f t="shared" si="47"/>
        <v>1.4268157848333E-16</v>
      </c>
      <c r="L313" s="3">
        <f t="shared" si="48"/>
        <v>4.8199999999999997E-13</v>
      </c>
      <c r="M313">
        <f t="shared" si="49"/>
        <v>6.3991000000000006E-2</v>
      </c>
    </row>
    <row r="314" spans="2:13" x14ac:dyDescent="0.35">
      <c r="B314" t="s">
        <v>326</v>
      </c>
      <c r="C314">
        <f t="shared" si="40"/>
        <v>4</v>
      </c>
      <c r="D314">
        <f t="shared" si="41"/>
        <v>14</v>
      </c>
      <c r="E314">
        <f t="shared" si="42"/>
        <v>39</v>
      </c>
      <c r="F314">
        <f t="shared" si="43"/>
        <v>48</v>
      </c>
      <c r="G314">
        <f t="shared" si="44"/>
        <v>57</v>
      </c>
      <c r="I314" t="str">
        <f t="shared" si="45"/>
        <v>735</v>
      </c>
      <c r="J314" t="str">
        <f t="shared" si="46"/>
        <v xml:space="preserve">Marghanna </v>
      </c>
      <c r="K314">
        <f t="shared" si="47"/>
        <v>8.5976202637173198E-17</v>
      </c>
      <c r="L314" s="3">
        <f t="shared" si="48"/>
        <v>2.9100000000000002E-13</v>
      </c>
      <c r="M314">
        <f t="shared" si="49"/>
        <v>3.8559000000000003E-2</v>
      </c>
    </row>
    <row r="315" spans="2:13" x14ac:dyDescent="0.35">
      <c r="B315" t="s">
        <v>327</v>
      </c>
      <c r="C315">
        <f t="shared" si="40"/>
        <v>4</v>
      </c>
      <c r="D315">
        <f t="shared" si="41"/>
        <v>15</v>
      </c>
      <c r="E315">
        <f t="shared" si="42"/>
        <v>40</v>
      </c>
      <c r="F315">
        <f t="shared" si="43"/>
        <v>49</v>
      </c>
      <c r="G315">
        <f t="shared" si="44"/>
        <v>58</v>
      </c>
      <c r="I315" t="str">
        <f t="shared" si="45"/>
        <v>739</v>
      </c>
      <c r="J315" t="str">
        <f t="shared" si="46"/>
        <v xml:space="preserve">Mandeville </v>
      </c>
      <c r="K315">
        <f t="shared" si="47"/>
        <v>7.1382433975293405E-17</v>
      </c>
      <c r="L315" s="3">
        <f t="shared" si="48"/>
        <v>2.4099999999999998E-13</v>
      </c>
      <c r="M315">
        <f t="shared" si="49"/>
        <v>3.2014000000000001E-2</v>
      </c>
    </row>
    <row r="316" spans="2:13" x14ac:dyDescent="0.35">
      <c r="B316" t="s">
        <v>328</v>
      </c>
      <c r="C316">
        <f t="shared" si="40"/>
        <v>4</v>
      </c>
      <c r="D316">
        <f t="shared" si="41"/>
        <v>13</v>
      </c>
      <c r="E316">
        <f t="shared" si="42"/>
        <v>38</v>
      </c>
      <c r="F316">
        <f t="shared" si="43"/>
        <v>47</v>
      </c>
      <c r="G316">
        <f t="shared" si="44"/>
        <v>56</v>
      </c>
      <c r="I316" t="str">
        <f t="shared" si="45"/>
        <v>740</v>
      </c>
      <c r="J316" t="str">
        <f t="shared" si="46"/>
        <v xml:space="preserve">Cantabia </v>
      </c>
      <c r="K316">
        <f t="shared" si="47"/>
        <v>1.18928144393176E-16</v>
      </c>
      <c r="L316" s="3">
        <f t="shared" si="48"/>
        <v>4.02E-13</v>
      </c>
      <c r="M316">
        <f t="shared" si="49"/>
        <v>5.3338000000000003E-2</v>
      </c>
    </row>
    <row r="317" spans="2:13" x14ac:dyDescent="0.35">
      <c r="B317" t="s">
        <v>329</v>
      </c>
      <c r="C317">
        <f t="shared" si="40"/>
        <v>4</v>
      </c>
      <c r="D317">
        <f t="shared" si="41"/>
        <v>15</v>
      </c>
      <c r="E317">
        <f t="shared" si="42"/>
        <v>40</v>
      </c>
      <c r="F317">
        <f t="shared" si="43"/>
        <v>49</v>
      </c>
      <c r="G317">
        <f t="shared" si="44"/>
        <v>58</v>
      </c>
      <c r="I317" t="str">
        <f t="shared" si="45"/>
        <v>747</v>
      </c>
      <c r="J317" t="str">
        <f t="shared" si="46"/>
        <v xml:space="preserve">Winchester </v>
      </c>
      <c r="K317">
        <f t="shared" si="47"/>
        <v>6.2157460662366805E-16</v>
      </c>
      <c r="L317" s="3">
        <f t="shared" si="48"/>
        <v>2.0999999999999999E-12</v>
      </c>
      <c r="M317">
        <f t="shared" si="49"/>
        <v>0.27876699999999999</v>
      </c>
    </row>
    <row r="318" spans="2:13" x14ac:dyDescent="0.35">
      <c r="B318" t="s">
        <v>330</v>
      </c>
      <c r="C318">
        <f t="shared" si="40"/>
        <v>4</v>
      </c>
      <c r="D318">
        <f t="shared" si="41"/>
        <v>10</v>
      </c>
      <c r="E318">
        <f t="shared" si="42"/>
        <v>35</v>
      </c>
      <c r="F318">
        <f t="shared" si="43"/>
        <v>44</v>
      </c>
      <c r="G318">
        <f t="shared" si="44"/>
        <v>52</v>
      </c>
      <c r="I318" t="str">
        <f t="shared" si="45"/>
        <v>751</v>
      </c>
      <c r="J318" t="str">
        <f t="shared" si="46"/>
        <v xml:space="preserve">Faina </v>
      </c>
      <c r="K318">
        <f t="shared" si="47"/>
        <v>1.7989374811476499E-16</v>
      </c>
      <c r="L318" s="3">
        <f t="shared" si="48"/>
        <v>6.0800000000000003E-13</v>
      </c>
      <c r="M318">
        <f t="shared" si="49"/>
        <v>8.0680000000000002E-2</v>
      </c>
    </row>
    <row r="319" spans="2:13" x14ac:dyDescent="0.35">
      <c r="B319" t="s">
        <v>331</v>
      </c>
      <c r="C319">
        <f t="shared" si="40"/>
        <v>4</v>
      </c>
      <c r="D319">
        <f t="shared" si="41"/>
        <v>14</v>
      </c>
      <c r="E319">
        <f t="shared" si="42"/>
        <v>39</v>
      </c>
      <c r="F319">
        <f t="shared" si="43"/>
        <v>48</v>
      </c>
      <c r="G319">
        <f t="shared" si="44"/>
        <v>57</v>
      </c>
      <c r="I319" t="str">
        <f t="shared" si="45"/>
        <v>752</v>
      </c>
      <c r="J319" t="str">
        <f t="shared" si="46"/>
        <v xml:space="preserve">Sulamitis </v>
      </c>
      <c r="K319">
        <f t="shared" si="47"/>
        <v>4.9982048125892401E-17</v>
      </c>
      <c r="L319" s="3">
        <f t="shared" si="48"/>
        <v>1.6900000000000001E-13</v>
      </c>
      <c r="M319">
        <f t="shared" si="49"/>
        <v>2.2415999999999998E-2</v>
      </c>
    </row>
    <row r="320" spans="2:13" x14ac:dyDescent="0.35">
      <c r="B320" t="s">
        <v>332</v>
      </c>
      <c r="C320">
        <f t="shared" si="40"/>
        <v>4</v>
      </c>
      <c r="D320">
        <f t="shared" si="41"/>
        <v>13</v>
      </c>
      <c r="E320">
        <f t="shared" si="42"/>
        <v>38</v>
      </c>
      <c r="F320">
        <f t="shared" si="43"/>
        <v>47</v>
      </c>
      <c r="G320">
        <f t="shared" si="44"/>
        <v>56</v>
      </c>
      <c r="I320" t="str">
        <f t="shared" si="45"/>
        <v>760</v>
      </c>
      <c r="J320" t="str">
        <f t="shared" si="46"/>
        <v xml:space="preserve">Massinga </v>
      </c>
      <c r="K320">
        <f t="shared" si="47"/>
        <v>5.8167921005732705E-17</v>
      </c>
      <c r="L320" s="3">
        <f t="shared" si="48"/>
        <v>1.9699999999999999E-13</v>
      </c>
      <c r="M320">
        <f t="shared" si="49"/>
        <v>2.6086999999999999E-2</v>
      </c>
    </row>
    <row r="321" spans="2:13" x14ac:dyDescent="0.35">
      <c r="B321" t="s">
        <v>333</v>
      </c>
      <c r="C321">
        <f t="shared" si="40"/>
        <v>4</v>
      </c>
      <c r="D321">
        <f t="shared" si="41"/>
        <v>12</v>
      </c>
      <c r="E321">
        <f t="shared" si="42"/>
        <v>37</v>
      </c>
      <c r="F321">
        <f t="shared" si="43"/>
        <v>46</v>
      </c>
      <c r="G321">
        <f t="shared" si="44"/>
        <v>55</v>
      </c>
      <c r="I321" t="str">
        <f t="shared" si="45"/>
        <v>762</v>
      </c>
      <c r="J321" t="str">
        <f t="shared" si="46"/>
        <v xml:space="preserve">Pulcova </v>
      </c>
      <c r="K321">
        <f t="shared" si="47"/>
        <v>2.08180128309056E-16</v>
      </c>
      <c r="L321" s="3">
        <f t="shared" si="48"/>
        <v>7.0400000000000003E-13</v>
      </c>
      <c r="M321">
        <f t="shared" si="49"/>
        <v>9.3366000000000005E-2</v>
      </c>
    </row>
    <row r="322" spans="2:13" x14ac:dyDescent="0.35">
      <c r="B322" t="s">
        <v>334</v>
      </c>
      <c r="C322">
        <f t="shared" si="40"/>
        <v>4</v>
      </c>
      <c r="D322">
        <f t="shared" si="41"/>
        <v>12</v>
      </c>
      <c r="E322">
        <f t="shared" si="42"/>
        <v>37</v>
      </c>
      <c r="F322">
        <f t="shared" si="43"/>
        <v>46</v>
      </c>
      <c r="G322">
        <f t="shared" si="44"/>
        <v>55</v>
      </c>
      <c r="I322" t="str">
        <f t="shared" si="45"/>
        <v>769</v>
      </c>
      <c r="J322" t="str">
        <f t="shared" si="46"/>
        <v xml:space="preserve">Tatjana </v>
      </c>
      <c r="K322">
        <f t="shared" si="47"/>
        <v>1.9725153985693699E-16</v>
      </c>
      <c r="L322" s="3">
        <f t="shared" si="48"/>
        <v>6.6699999999999999E-13</v>
      </c>
      <c r="M322">
        <f t="shared" si="49"/>
        <v>8.8465000000000002E-2</v>
      </c>
    </row>
    <row r="323" spans="2:13" x14ac:dyDescent="0.35">
      <c r="B323" t="s">
        <v>335</v>
      </c>
      <c r="C323">
        <f t="shared" si="40"/>
        <v>4</v>
      </c>
      <c r="D323">
        <f t="shared" si="41"/>
        <v>11</v>
      </c>
      <c r="E323">
        <f t="shared" si="42"/>
        <v>36</v>
      </c>
      <c r="F323">
        <f t="shared" si="43"/>
        <v>45</v>
      </c>
      <c r="G323">
        <f t="shared" si="44"/>
        <v>54</v>
      </c>
      <c r="I323" t="str">
        <f t="shared" si="45"/>
        <v>772</v>
      </c>
      <c r="J323" t="str">
        <f t="shared" si="46"/>
        <v xml:space="preserve">Tanete </v>
      </c>
      <c r="K323">
        <f t="shared" si="47"/>
        <v>2.5206144925338899E-16</v>
      </c>
      <c r="L323" s="3">
        <f t="shared" si="48"/>
        <v>8.52E-13</v>
      </c>
      <c r="M323">
        <f t="shared" si="49"/>
        <v>0.11304599999999999</v>
      </c>
    </row>
    <row r="324" spans="2:13" x14ac:dyDescent="0.35">
      <c r="B324" t="s">
        <v>336</v>
      </c>
      <c r="C324">
        <f t="shared" ref="C324:C346" si="50">FIND(" ",B324)</f>
        <v>4</v>
      </c>
      <c r="D324">
        <f t="shared" ref="D324:D346" si="51">FIND(" ",B324,C324+1)</f>
        <v>15</v>
      </c>
      <c r="E324">
        <f t="shared" ref="E324:E346" si="52">FIND(" ",B324,D324+1)</f>
        <v>40</v>
      </c>
      <c r="F324">
        <f t="shared" ref="F324:F346" si="53">FIND(" ",B324,E324+1)</f>
        <v>49</v>
      </c>
      <c r="G324">
        <f t="shared" ref="G324:G346" si="54">LEN(B324)+1</f>
        <v>58</v>
      </c>
      <c r="I324" t="str">
        <f t="shared" ref="I324:I346" si="55">LEFT(B324,C324-1)</f>
        <v>773</v>
      </c>
      <c r="J324" t="str">
        <f t="shared" ref="J324:J346" si="56">MID(B324,C324+1,D324-C324)</f>
        <v xml:space="preserve">Irmintraud </v>
      </c>
      <c r="K324">
        <f t="shared" ref="K324:K346" si="57">VALUE(MID(B324,D324+1,E324-D324))</f>
        <v>1.9576160906423301E-16</v>
      </c>
      <c r="L324" s="3">
        <f t="shared" ref="L324:L346" si="58">VALUE(MID(B324,E324+1,F324-E324))</f>
        <v>6.6200000000000001E-13</v>
      </c>
      <c r="M324">
        <f t="shared" ref="M324:M346" si="59">VALUE(MID(B324,F324+1,G324-F324))</f>
        <v>8.7795999999999999E-2</v>
      </c>
    </row>
    <row r="325" spans="2:13" x14ac:dyDescent="0.35">
      <c r="B325" t="s">
        <v>337</v>
      </c>
      <c r="C325">
        <f t="shared" si="50"/>
        <v>4</v>
      </c>
      <c r="D325">
        <f t="shared" si="51"/>
        <v>15</v>
      </c>
      <c r="E325">
        <f t="shared" si="52"/>
        <v>40</v>
      </c>
      <c r="F325">
        <f t="shared" si="53"/>
        <v>49</v>
      </c>
      <c r="G325">
        <f t="shared" si="54"/>
        <v>58</v>
      </c>
      <c r="I325" t="str">
        <f t="shared" si="55"/>
        <v>776</v>
      </c>
      <c r="J325" t="str">
        <f t="shared" si="56"/>
        <v xml:space="preserve">Berbericia </v>
      </c>
      <c r="K325">
        <f t="shared" si="57"/>
        <v>3.0567119446636501E-16</v>
      </c>
      <c r="L325" s="3">
        <f t="shared" si="58"/>
        <v>1.0300000000000001E-12</v>
      </c>
      <c r="M325">
        <f t="shared" si="59"/>
        <v>0.13708899999999999</v>
      </c>
    </row>
    <row r="326" spans="2:13" x14ac:dyDescent="0.35">
      <c r="B326" t="s">
        <v>338</v>
      </c>
      <c r="C326">
        <f t="shared" si="50"/>
        <v>4</v>
      </c>
      <c r="D326">
        <f t="shared" si="51"/>
        <v>14</v>
      </c>
      <c r="E326">
        <f t="shared" si="52"/>
        <v>39</v>
      </c>
      <c r="F326">
        <f t="shared" si="53"/>
        <v>48</v>
      </c>
      <c r="G326">
        <f t="shared" si="54"/>
        <v>57</v>
      </c>
      <c r="I326" t="str">
        <f t="shared" si="55"/>
        <v>778</v>
      </c>
      <c r="J326" t="str">
        <f t="shared" si="56"/>
        <v xml:space="preserve">Theobalda </v>
      </c>
      <c r="K326">
        <f t="shared" si="57"/>
        <v>4.7743547738799797E-17</v>
      </c>
      <c r="L326" s="3">
        <f t="shared" si="58"/>
        <v>1.61E-13</v>
      </c>
      <c r="M326">
        <f t="shared" si="59"/>
        <v>2.1412E-2</v>
      </c>
    </row>
    <row r="327" spans="2:13" x14ac:dyDescent="0.35">
      <c r="B327" t="s">
        <v>339</v>
      </c>
      <c r="C327">
        <f t="shared" si="50"/>
        <v>4</v>
      </c>
      <c r="D327">
        <f t="shared" si="51"/>
        <v>12</v>
      </c>
      <c r="E327">
        <f t="shared" si="52"/>
        <v>37</v>
      </c>
      <c r="F327">
        <f t="shared" si="53"/>
        <v>46</v>
      </c>
      <c r="G327">
        <f t="shared" si="54"/>
        <v>55</v>
      </c>
      <c r="I327" t="str">
        <f t="shared" si="55"/>
        <v>780</v>
      </c>
      <c r="J327" t="str">
        <f t="shared" si="56"/>
        <v xml:space="preserve">Armenia </v>
      </c>
      <c r="K327">
        <f t="shared" si="57"/>
        <v>1.4857405347656299E-16</v>
      </c>
      <c r="L327" s="3">
        <f t="shared" si="58"/>
        <v>5.0199999999999998E-13</v>
      </c>
      <c r="M327">
        <f t="shared" si="59"/>
        <v>6.6632999999999998E-2</v>
      </c>
    </row>
    <row r="328" spans="2:13" x14ac:dyDescent="0.35">
      <c r="B328" t="s">
        <v>340</v>
      </c>
      <c r="C328">
        <f t="shared" si="50"/>
        <v>4</v>
      </c>
      <c r="D328">
        <f t="shared" si="51"/>
        <v>16</v>
      </c>
      <c r="E328">
        <f t="shared" si="52"/>
        <v>41</v>
      </c>
      <c r="F328">
        <f t="shared" si="53"/>
        <v>50</v>
      </c>
      <c r="G328">
        <f t="shared" si="54"/>
        <v>58</v>
      </c>
      <c r="I328" t="str">
        <f t="shared" si="55"/>
        <v>784</v>
      </c>
      <c r="J328" t="str">
        <f t="shared" si="56"/>
        <v xml:space="preserve">Pickeringia </v>
      </c>
      <c r="K328">
        <f t="shared" si="57"/>
        <v>1.6308230966598001E-16</v>
      </c>
      <c r="L328" s="3">
        <f t="shared" si="58"/>
        <v>5.5099999999999997E-13</v>
      </c>
      <c r="M328">
        <f t="shared" si="59"/>
        <v>7.3139999999999997E-2</v>
      </c>
    </row>
    <row r="329" spans="2:13" x14ac:dyDescent="0.35">
      <c r="B329" t="s">
        <v>341</v>
      </c>
      <c r="C329">
        <f t="shared" si="50"/>
        <v>4</v>
      </c>
      <c r="D329">
        <f t="shared" si="51"/>
        <v>15</v>
      </c>
      <c r="E329">
        <f t="shared" si="52"/>
        <v>40</v>
      </c>
      <c r="F329">
        <f t="shared" si="53"/>
        <v>49</v>
      </c>
      <c r="G329">
        <f t="shared" si="54"/>
        <v>58</v>
      </c>
      <c r="I329" t="str">
        <f t="shared" si="55"/>
        <v>786</v>
      </c>
      <c r="J329" t="str">
        <f t="shared" si="56"/>
        <v xml:space="preserve">Bredichina </v>
      </c>
      <c r="K329">
        <f t="shared" si="57"/>
        <v>1.58301988046999E-16</v>
      </c>
      <c r="L329" s="3">
        <f t="shared" si="58"/>
        <v>5.3500000000000004E-13</v>
      </c>
      <c r="M329">
        <f t="shared" si="59"/>
        <v>7.0996000000000004E-2</v>
      </c>
    </row>
    <row r="330" spans="2:13" x14ac:dyDescent="0.35">
      <c r="B330" t="s">
        <v>342</v>
      </c>
      <c r="C330">
        <f t="shared" si="50"/>
        <v>4</v>
      </c>
      <c r="D330">
        <f t="shared" si="51"/>
        <v>16</v>
      </c>
      <c r="E330">
        <f t="shared" si="52"/>
        <v>41</v>
      </c>
      <c r="F330">
        <f t="shared" si="53"/>
        <v>50</v>
      </c>
      <c r="G330">
        <f t="shared" si="54"/>
        <v>58</v>
      </c>
      <c r="I330" t="str">
        <f t="shared" si="55"/>
        <v>788</v>
      </c>
      <c r="J330" t="str">
        <f t="shared" si="56"/>
        <v xml:space="preserve">Hohensteina </v>
      </c>
      <c r="K330">
        <f t="shared" si="57"/>
        <v>2.1581556817636001E-16</v>
      </c>
      <c r="L330" s="3">
        <f t="shared" si="58"/>
        <v>7.2900000000000002E-13</v>
      </c>
      <c r="M330">
        <f t="shared" si="59"/>
        <v>9.6790000000000001E-2</v>
      </c>
    </row>
    <row r="331" spans="2:13" x14ac:dyDescent="0.35">
      <c r="B331" t="s">
        <v>343</v>
      </c>
      <c r="C331">
        <f t="shared" si="50"/>
        <v>4</v>
      </c>
      <c r="D331">
        <f t="shared" si="51"/>
        <v>13</v>
      </c>
      <c r="E331">
        <f t="shared" si="52"/>
        <v>38</v>
      </c>
      <c r="F331">
        <f t="shared" si="53"/>
        <v>47</v>
      </c>
      <c r="G331">
        <f t="shared" si="54"/>
        <v>56</v>
      </c>
      <c r="I331" t="str">
        <f t="shared" si="55"/>
        <v>790</v>
      </c>
      <c r="J331" t="str">
        <f t="shared" si="56"/>
        <v xml:space="preserve">Pretoria </v>
      </c>
      <c r="K331">
        <f t="shared" si="57"/>
        <v>1.7558991833247E-15</v>
      </c>
      <c r="L331" s="3">
        <f t="shared" si="58"/>
        <v>5.93E-12</v>
      </c>
      <c r="M331">
        <f t="shared" si="59"/>
        <v>0.78749599999999997</v>
      </c>
    </row>
    <row r="332" spans="2:13" x14ac:dyDescent="0.35">
      <c r="B332" t="s">
        <v>344</v>
      </c>
      <c r="C332">
        <f t="shared" si="50"/>
        <v>4</v>
      </c>
      <c r="D332">
        <f t="shared" si="51"/>
        <v>8</v>
      </c>
      <c r="E332">
        <f t="shared" si="52"/>
        <v>33</v>
      </c>
      <c r="F332">
        <f t="shared" si="53"/>
        <v>42</v>
      </c>
      <c r="G332">
        <f t="shared" si="54"/>
        <v>49</v>
      </c>
      <c r="I332" t="str">
        <f t="shared" si="55"/>
        <v>791</v>
      </c>
      <c r="J332" t="str">
        <f t="shared" si="56"/>
        <v xml:space="preserve">Ani </v>
      </c>
      <c r="K332">
        <f t="shared" si="57"/>
        <v>1.21964875174107E-16</v>
      </c>
      <c r="L332" s="3">
        <f t="shared" si="58"/>
        <v>4.1200000000000001E-13</v>
      </c>
      <c r="M332">
        <f t="shared" si="59"/>
        <v>5.4699999999999999E-2</v>
      </c>
    </row>
    <row r="333" spans="2:13" x14ac:dyDescent="0.35">
      <c r="B333" t="s">
        <v>345</v>
      </c>
      <c r="C333">
        <f t="shared" si="50"/>
        <v>4</v>
      </c>
      <c r="D333">
        <f t="shared" si="51"/>
        <v>13</v>
      </c>
      <c r="E333">
        <f t="shared" si="52"/>
        <v>38</v>
      </c>
      <c r="F333">
        <f t="shared" si="53"/>
        <v>47</v>
      </c>
      <c r="G333">
        <f t="shared" si="54"/>
        <v>56</v>
      </c>
      <c r="I333" t="str">
        <f t="shared" si="55"/>
        <v>804</v>
      </c>
      <c r="J333" t="str">
        <f t="shared" si="56"/>
        <v xml:space="preserve">Hispania </v>
      </c>
      <c r="K333">
        <f t="shared" si="57"/>
        <v>2.2671033414599001E-16</v>
      </c>
      <c r="L333" s="3">
        <f t="shared" si="58"/>
        <v>7.6599999999999997E-13</v>
      </c>
      <c r="M333">
        <f t="shared" si="59"/>
        <v>0.101676</v>
      </c>
    </row>
    <row r="334" spans="2:13" x14ac:dyDescent="0.35">
      <c r="B334" t="s">
        <v>346</v>
      </c>
      <c r="C334">
        <f t="shared" si="50"/>
        <v>4</v>
      </c>
      <c r="D334">
        <f t="shared" si="51"/>
        <v>11</v>
      </c>
      <c r="E334">
        <f t="shared" si="52"/>
        <v>36</v>
      </c>
      <c r="F334">
        <f t="shared" si="53"/>
        <v>45</v>
      </c>
      <c r="G334">
        <f t="shared" si="54"/>
        <v>54</v>
      </c>
      <c r="I334" t="str">
        <f t="shared" si="55"/>
        <v>814</v>
      </c>
      <c r="J334" t="str">
        <f t="shared" si="56"/>
        <v xml:space="preserve">Tauris </v>
      </c>
      <c r="K334">
        <f t="shared" si="57"/>
        <v>4.5559595663772295E-16</v>
      </c>
      <c r="L334" s="3">
        <f t="shared" si="58"/>
        <v>1.5399999999999999E-12</v>
      </c>
      <c r="M334">
        <f t="shared" si="59"/>
        <v>0.20432800000000001</v>
      </c>
    </row>
    <row r="335" spans="2:13" x14ac:dyDescent="0.35">
      <c r="B335" t="s">
        <v>347</v>
      </c>
      <c r="C335">
        <f t="shared" si="50"/>
        <v>4</v>
      </c>
      <c r="D335">
        <f t="shared" si="51"/>
        <v>8</v>
      </c>
      <c r="E335">
        <f t="shared" si="52"/>
        <v>33</v>
      </c>
      <c r="F335">
        <f t="shared" si="53"/>
        <v>42</v>
      </c>
      <c r="G335">
        <f t="shared" si="54"/>
        <v>51</v>
      </c>
      <c r="I335" t="str">
        <f t="shared" si="55"/>
        <v>849</v>
      </c>
      <c r="J335" t="str">
        <f t="shared" si="56"/>
        <v xml:space="preserve">Ara </v>
      </c>
      <c r="K335">
        <f t="shared" si="57"/>
        <v>1.03549725015275E-16</v>
      </c>
      <c r="L335" s="3">
        <f t="shared" si="58"/>
        <v>3.5000000000000002E-13</v>
      </c>
      <c r="M335">
        <f t="shared" si="59"/>
        <v>4.6441000000000003E-2</v>
      </c>
    </row>
    <row r="336" spans="2:13" x14ac:dyDescent="0.35">
      <c r="B336" t="s">
        <v>348</v>
      </c>
      <c r="C336">
        <f t="shared" si="50"/>
        <v>4</v>
      </c>
      <c r="D336">
        <f t="shared" si="51"/>
        <v>10</v>
      </c>
      <c r="E336">
        <f t="shared" si="52"/>
        <v>35</v>
      </c>
      <c r="F336">
        <f t="shared" si="53"/>
        <v>44</v>
      </c>
      <c r="G336">
        <f t="shared" si="54"/>
        <v>53</v>
      </c>
      <c r="I336" t="str">
        <f t="shared" si="55"/>
        <v>895</v>
      </c>
      <c r="J336" t="str">
        <f t="shared" si="56"/>
        <v xml:space="preserve">Helio </v>
      </c>
      <c r="K336">
        <f t="shared" si="57"/>
        <v>3.7864750330894802E-16</v>
      </c>
      <c r="L336" s="3">
        <f t="shared" si="58"/>
        <v>1.28E-12</v>
      </c>
      <c r="M336">
        <f t="shared" si="59"/>
        <v>0.169818</v>
      </c>
    </row>
    <row r="337" spans="2:13" x14ac:dyDescent="0.35">
      <c r="B337" t="s">
        <v>349</v>
      </c>
      <c r="C337">
        <f t="shared" si="50"/>
        <v>4</v>
      </c>
      <c r="D337">
        <f t="shared" si="51"/>
        <v>9</v>
      </c>
      <c r="E337">
        <f t="shared" si="52"/>
        <v>34</v>
      </c>
      <c r="F337">
        <f t="shared" si="53"/>
        <v>43</v>
      </c>
      <c r="G337">
        <f t="shared" si="54"/>
        <v>52</v>
      </c>
      <c r="I337" t="str">
        <f t="shared" si="55"/>
        <v>909</v>
      </c>
      <c r="J337" t="str">
        <f t="shared" si="56"/>
        <v xml:space="preserve">Ulla </v>
      </c>
      <c r="K337">
        <f t="shared" si="57"/>
        <v>3.3629754927610298E-16</v>
      </c>
      <c r="L337" s="3">
        <f t="shared" si="58"/>
        <v>1.14E-12</v>
      </c>
      <c r="M337">
        <f t="shared" si="59"/>
        <v>0.15082499999999999</v>
      </c>
    </row>
    <row r="338" spans="2:13" x14ac:dyDescent="0.35">
      <c r="B338" t="s">
        <v>350</v>
      </c>
      <c r="C338">
        <f t="shared" si="50"/>
        <v>4</v>
      </c>
      <c r="D338">
        <f t="shared" si="51"/>
        <v>13</v>
      </c>
      <c r="E338">
        <f t="shared" si="52"/>
        <v>38</v>
      </c>
      <c r="F338">
        <f t="shared" si="53"/>
        <v>47</v>
      </c>
      <c r="G338">
        <f t="shared" si="54"/>
        <v>56</v>
      </c>
      <c r="I338" t="str">
        <f t="shared" si="55"/>
        <v>914</v>
      </c>
      <c r="J338" t="str">
        <f t="shared" si="56"/>
        <v xml:space="preserve">Palisana </v>
      </c>
      <c r="K338">
        <f t="shared" si="57"/>
        <v>4.11726826839954E-17</v>
      </c>
      <c r="L338" s="3">
        <f t="shared" si="58"/>
        <v>1.3899999999999999E-13</v>
      </c>
      <c r="M338">
        <f t="shared" si="59"/>
        <v>1.8464999999999999E-2</v>
      </c>
    </row>
    <row r="339" spans="2:13" x14ac:dyDescent="0.35">
      <c r="B339" t="s">
        <v>351</v>
      </c>
      <c r="C339">
        <f t="shared" si="50"/>
        <v>4</v>
      </c>
      <c r="D339">
        <f t="shared" si="51"/>
        <v>14</v>
      </c>
      <c r="E339">
        <f t="shared" si="52"/>
        <v>39</v>
      </c>
      <c r="F339">
        <f t="shared" si="53"/>
        <v>48</v>
      </c>
      <c r="G339">
        <f t="shared" si="54"/>
        <v>57</v>
      </c>
      <c r="I339" t="str">
        <f t="shared" si="55"/>
        <v>980</v>
      </c>
      <c r="J339" t="str">
        <f t="shared" si="56"/>
        <v xml:space="preserve">Anacostia </v>
      </c>
      <c r="K339">
        <f t="shared" si="57"/>
        <v>1.5352978885566199E-16</v>
      </c>
      <c r="L339" s="3">
        <f t="shared" si="58"/>
        <v>5.1900000000000001E-13</v>
      </c>
      <c r="M339">
        <f t="shared" si="59"/>
        <v>6.8856000000000001E-2</v>
      </c>
    </row>
    <row r="340" spans="2:13" x14ac:dyDescent="0.35">
      <c r="B340" t="s">
        <v>352</v>
      </c>
      <c r="C340">
        <f t="shared" si="50"/>
        <v>5</v>
      </c>
      <c r="D340">
        <f t="shared" si="51"/>
        <v>13</v>
      </c>
      <c r="E340">
        <f t="shared" si="52"/>
        <v>38</v>
      </c>
      <c r="F340">
        <f t="shared" si="53"/>
        <v>47</v>
      </c>
      <c r="G340">
        <f t="shared" si="54"/>
        <v>56</v>
      </c>
      <c r="I340" t="str">
        <f t="shared" si="55"/>
        <v>1015</v>
      </c>
      <c r="J340" t="str">
        <f t="shared" si="56"/>
        <v xml:space="preserve">Christa </v>
      </c>
      <c r="K340">
        <f t="shared" si="57"/>
        <v>1.2583765926450001E-16</v>
      </c>
      <c r="L340" s="3">
        <f t="shared" si="58"/>
        <v>4.2500000000000001E-13</v>
      </c>
      <c r="M340">
        <f t="shared" si="59"/>
        <v>5.6436E-2</v>
      </c>
    </row>
    <row r="341" spans="2:13" x14ac:dyDescent="0.35">
      <c r="B341" t="s">
        <v>353</v>
      </c>
      <c r="C341">
        <f t="shared" si="50"/>
        <v>5</v>
      </c>
      <c r="D341">
        <f t="shared" si="51"/>
        <v>15</v>
      </c>
      <c r="E341">
        <f t="shared" si="52"/>
        <v>40</v>
      </c>
      <c r="F341">
        <f t="shared" si="53"/>
        <v>49</v>
      </c>
      <c r="G341">
        <f t="shared" si="54"/>
        <v>58</v>
      </c>
      <c r="I341" t="str">
        <f t="shared" si="55"/>
        <v>1021</v>
      </c>
      <c r="J341" t="str">
        <f t="shared" si="56"/>
        <v xml:space="preserve">Flammario </v>
      </c>
      <c r="K341">
        <f t="shared" si="57"/>
        <v>7.6171409872842604E-17</v>
      </c>
      <c r="L341" s="3">
        <f t="shared" si="58"/>
        <v>2.5700000000000002E-13</v>
      </c>
      <c r="M341">
        <f t="shared" si="59"/>
        <v>3.4161999999999998E-2</v>
      </c>
    </row>
    <row r="342" spans="2:13" x14ac:dyDescent="0.35">
      <c r="B342" t="s">
        <v>354</v>
      </c>
      <c r="C342">
        <f t="shared" si="50"/>
        <v>5</v>
      </c>
      <c r="D342">
        <f t="shared" si="51"/>
        <v>13</v>
      </c>
      <c r="E342">
        <f t="shared" si="52"/>
        <v>38</v>
      </c>
      <c r="F342">
        <f t="shared" si="53"/>
        <v>47</v>
      </c>
      <c r="G342">
        <f t="shared" si="54"/>
        <v>56</v>
      </c>
      <c r="I342" t="str">
        <f t="shared" si="55"/>
        <v>1036</v>
      </c>
      <c r="J342" t="str">
        <f t="shared" si="56"/>
        <v xml:space="preserve">Ganymed </v>
      </c>
      <c r="K342">
        <f t="shared" si="57"/>
        <v>6.4677672132374595E-17</v>
      </c>
      <c r="L342" s="3">
        <f t="shared" si="58"/>
        <v>2.19E-13</v>
      </c>
      <c r="M342">
        <f t="shared" si="59"/>
        <v>2.9007000000000002E-2</v>
      </c>
    </row>
    <row r="343" spans="2:13" x14ac:dyDescent="0.35">
      <c r="B343" t="s">
        <v>355</v>
      </c>
      <c r="C343">
        <f t="shared" si="50"/>
        <v>5</v>
      </c>
      <c r="D343">
        <f t="shared" si="51"/>
        <v>11</v>
      </c>
      <c r="E343">
        <f t="shared" si="52"/>
        <v>36</v>
      </c>
      <c r="F343">
        <f t="shared" si="53"/>
        <v>45</v>
      </c>
      <c r="G343">
        <f t="shared" si="54"/>
        <v>54</v>
      </c>
      <c r="I343" t="str">
        <f t="shared" si="55"/>
        <v>1093</v>
      </c>
      <c r="J343" t="str">
        <f t="shared" si="56"/>
        <v xml:space="preserve">Freda </v>
      </c>
      <c r="K343">
        <f t="shared" si="57"/>
        <v>2.87164048267019E-16</v>
      </c>
      <c r="L343" s="3">
        <f t="shared" si="58"/>
        <v>9.6999999999999991E-13</v>
      </c>
      <c r="M343">
        <f t="shared" si="59"/>
        <v>0.12878899999999999</v>
      </c>
    </row>
    <row r="344" spans="2:13" x14ac:dyDescent="0.35">
      <c r="B344" t="s">
        <v>356</v>
      </c>
      <c r="C344">
        <f t="shared" si="50"/>
        <v>5</v>
      </c>
      <c r="D344">
        <f t="shared" si="51"/>
        <v>14</v>
      </c>
      <c r="E344">
        <f t="shared" si="52"/>
        <v>39</v>
      </c>
      <c r="F344">
        <f t="shared" si="53"/>
        <v>48</v>
      </c>
      <c r="G344">
        <f t="shared" si="54"/>
        <v>57</v>
      </c>
      <c r="I344" t="str">
        <f t="shared" si="55"/>
        <v>1107</v>
      </c>
      <c r="J344" t="str">
        <f t="shared" si="56"/>
        <v xml:space="preserve">Lictoria </v>
      </c>
      <c r="K344">
        <f t="shared" si="57"/>
        <v>9.5491282158876395E-17</v>
      </c>
      <c r="L344" s="3">
        <f t="shared" si="58"/>
        <v>3.2299999999999999E-13</v>
      </c>
      <c r="M344">
        <f t="shared" si="59"/>
        <v>4.2826000000000003E-2</v>
      </c>
    </row>
    <row r="345" spans="2:13" x14ac:dyDescent="0.35">
      <c r="B345" t="s">
        <v>357</v>
      </c>
      <c r="C345">
        <f t="shared" si="50"/>
        <v>5</v>
      </c>
      <c r="D345">
        <f t="shared" si="51"/>
        <v>17</v>
      </c>
      <c r="E345">
        <f t="shared" si="52"/>
        <v>42</v>
      </c>
      <c r="F345">
        <f t="shared" si="53"/>
        <v>51</v>
      </c>
      <c r="G345">
        <f t="shared" si="54"/>
        <v>60</v>
      </c>
      <c r="I345" t="str">
        <f t="shared" si="55"/>
        <v>1171</v>
      </c>
      <c r="J345" t="str">
        <f t="shared" si="56"/>
        <v xml:space="preserve">Rusthawelia </v>
      </c>
      <c r="K345">
        <f t="shared" si="57"/>
        <v>6.2485687084637597E-17</v>
      </c>
      <c r="L345" s="3">
        <f t="shared" si="58"/>
        <v>2.1100000000000001E-13</v>
      </c>
      <c r="M345">
        <f t="shared" si="59"/>
        <v>2.8024E-2</v>
      </c>
    </row>
    <row r="346" spans="2:13" x14ac:dyDescent="0.35">
      <c r="B346" t="s">
        <v>358</v>
      </c>
      <c r="C346">
        <f t="shared" si="50"/>
        <v>5</v>
      </c>
      <c r="D346">
        <f t="shared" si="51"/>
        <v>13</v>
      </c>
      <c r="E346">
        <f t="shared" si="52"/>
        <v>38</v>
      </c>
      <c r="F346">
        <f t="shared" si="53"/>
        <v>47</v>
      </c>
      <c r="G346">
        <f t="shared" si="54"/>
        <v>56</v>
      </c>
      <c r="I346" t="str">
        <f t="shared" si="55"/>
        <v>1467</v>
      </c>
      <c r="J346" t="str">
        <f t="shared" si="56"/>
        <v xml:space="preserve">Mashona </v>
      </c>
      <c r="K346">
        <f t="shared" si="57"/>
        <v>1.1152801330348101E-16</v>
      </c>
      <c r="L346" s="3">
        <f t="shared" si="58"/>
        <v>3.7700000000000001E-13</v>
      </c>
      <c r="M346">
        <f t="shared" si="59"/>
        <v>5.0019000000000001E-2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05B29-4E9D-4967-BC9D-47CCBA89B48E}">
  <dimension ref="B2:U26"/>
  <sheetViews>
    <sheetView workbookViewId="0">
      <selection activeCell="Q3" sqref="Q3"/>
    </sheetView>
  </sheetViews>
  <sheetFormatPr defaultRowHeight="14.5" outlineLevelCol="1" x14ac:dyDescent="0.35"/>
  <cols>
    <col min="2" max="2" width="84.6328125" hidden="1" customWidth="1" outlineLevel="1"/>
    <col min="3" max="8" width="8.7265625" hidden="1" customWidth="1" outlineLevel="1"/>
    <col min="9" max="10" width="0" hidden="1" customWidth="1" outlineLevel="1"/>
    <col min="11" max="12" width="13.08984375" hidden="1" customWidth="1" outlineLevel="1"/>
    <col min="13" max="13" width="12" hidden="1" customWidth="1" outlineLevel="1"/>
    <col min="14" max="14" width="0" hidden="1" customWidth="1" outlineLevel="1"/>
    <col min="15" max="15" width="8.7265625" collapsed="1"/>
    <col min="16" max="17" width="13.08984375" bestFit="1" customWidth="1"/>
    <col min="18" max="21" width="12" bestFit="1" customWidth="1"/>
  </cols>
  <sheetData>
    <row r="2" spans="2:21" x14ac:dyDescent="0.35">
      <c r="K2" s="5" t="s">
        <v>382</v>
      </c>
      <c r="L2" s="5" t="s">
        <v>383</v>
      </c>
      <c r="M2" s="5" t="s">
        <v>384</v>
      </c>
      <c r="P2" s="5" t="s">
        <v>1071</v>
      </c>
      <c r="Q2" s="5" t="s">
        <v>1072</v>
      </c>
      <c r="R2" s="5" t="s">
        <v>1073</v>
      </c>
      <c r="S2" s="5" t="s">
        <v>1074</v>
      </c>
      <c r="T2" s="5" t="s">
        <v>1075</v>
      </c>
      <c r="U2" s="5" t="s">
        <v>1076</v>
      </c>
    </row>
    <row r="3" spans="2:21" x14ac:dyDescent="0.35">
      <c r="B3" t="s">
        <v>360</v>
      </c>
      <c r="C3">
        <f>FIND(" ,",$B3)</f>
        <v>4</v>
      </c>
      <c r="D3">
        <f>FIND(",",$B3,C3+1)</f>
        <v>5</v>
      </c>
      <c r="E3">
        <f>FIND(" ",$B3,D3+1)</f>
        <v>10</v>
      </c>
      <c r="F3">
        <f>FIND(" ",$B3,E3+1)</f>
        <v>33</v>
      </c>
      <c r="G3">
        <f>FIND(" ",$B3,F3+1)</f>
        <v>56</v>
      </c>
      <c r="H3">
        <f>LEN($B3)+1</f>
        <v>79</v>
      </c>
      <c r="I3" t="str">
        <f>LEFT($B3,C3-1)</f>
        <v>Sun</v>
      </c>
      <c r="J3" s="2" t="s">
        <v>385</v>
      </c>
      <c r="K3" s="4">
        <f>VALUE(MID($B3,E3,F3-E3))</f>
        <v>4.5025087846405501E-3</v>
      </c>
      <c r="L3" s="4">
        <f>VALUE(MID($B3,F3,G3-F3))</f>
        <v>7.6707642709100698E-4</v>
      </c>
      <c r="M3" s="4">
        <f>VALUE(MID($B3,G3,H3-G3))</f>
        <v>2.6605791776697699E-4</v>
      </c>
      <c r="O3" s="2" t="str">
        <f>I3</f>
        <v>Sun</v>
      </c>
      <c r="P3" s="4">
        <f>K3</f>
        <v>4.5025087846405501E-3</v>
      </c>
      <c r="Q3" s="4">
        <f>L3</f>
        <v>7.6707642709100698E-4</v>
      </c>
      <c r="R3" s="4">
        <f>M3</f>
        <v>2.6605791776697699E-4</v>
      </c>
      <c r="S3" s="4">
        <f>K4</f>
        <v>-3.5174953607552E-7</v>
      </c>
      <c r="T3" s="4">
        <f>L4</f>
        <v>5.1776264098334099E-6</v>
      </c>
      <c r="U3" s="4">
        <f>M4</f>
        <v>2.2291021789120301E-6</v>
      </c>
    </row>
    <row r="4" spans="2:21" x14ac:dyDescent="0.35">
      <c r="B4" t="s">
        <v>367</v>
      </c>
      <c r="C4">
        <f>FIND(",",$B4)</f>
        <v>1</v>
      </c>
      <c r="D4">
        <f>FIND(",",$B4,C4+1)</f>
        <v>2</v>
      </c>
      <c r="E4">
        <f>FIND(" ",$B4,D4+1)</f>
        <v>9</v>
      </c>
      <c r="F4">
        <f>FIND(" ",$B4,E4+1)</f>
        <v>33</v>
      </c>
      <c r="G4">
        <f>FIND(" ",$B4,F4+1)</f>
        <v>56</v>
      </c>
      <c r="H4">
        <f>LEN($B4)+1</f>
        <v>79</v>
      </c>
      <c r="I4" t="str">
        <f>LEFT($B4,C4-1)</f>
        <v/>
      </c>
      <c r="J4" s="2" t="s">
        <v>386</v>
      </c>
      <c r="K4" s="4">
        <f>VALUE(MID($B4,E4,F4-E4))</f>
        <v>-3.5174953607552E-7</v>
      </c>
      <c r="L4" s="4">
        <f>VALUE(MID($B4,F4,G4-F4))</f>
        <v>5.1776264098334099E-6</v>
      </c>
      <c r="M4" s="4">
        <f>VALUE(MID($B4,G4,H4-G4))</f>
        <v>2.2291021789120301E-6</v>
      </c>
      <c r="O4" s="2"/>
    </row>
    <row r="5" spans="2:21" x14ac:dyDescent="0.35">
      <c r="B5" t="s">
        <v>368</v>
      </c>
      <c r="C5">
        <f t="shared" ref="C5:C22" si="0">FIND(",",$B5)</f>
        <v>9</v>
      </c>
      <c r="D5">
        <f t="shared" ref="D5:D22" si="1">FIND(",",$B5,C5+1)</f>
        <v>10</v>
      </c>
      <c r="E5">
        <f t="shared" ref="E5:G5" si="2">FIND(" ",$B5,D5+1)</f>
        <v>14</v>
      </c>
      <c r="F5">
        <f t="shared" si="2"/>
        <v>37</v>
      </c>
      <c r="G5">
        <f t="shared" si="2"/>
        <v>61</v>
      </c>
      <c r="H5">
        <f t="shared" ref="H5:H22" si="3">LEN($B5)+1</f>
        <v>85</v>
      </c>
      <c r="I5" t="str">
        <f t="shared" ref="I5:I22" si="4">LEFT($B5,C5-1)</f>
        <v xml:space="preserve">Mercury </v>
      </c>
      <c r="J5" s="2" t="s">
        <v>385</v>
      </c>
      <c r="K5" s="4">
        <f t="shared" ref="K5:K22" si="5">VALUE(MID($B5,E5,F5-E5))</f>
        <v>0.36176271656028097</v>
      </c>
      <c r="L5" s="4">
        <f t="shared" ref="L5:L22" si="6">VALUE(MID($B5,F5,G5-F5))</f>
        <v>-9.0781972156765894E-2</v>
      </c>
      <c r="M5" s="4">
        <f t="shared" ref="M5:M22" si="7">VALUE(MID($B5,G5,H5-G5))</f>
        <v>-8.5714972562751096E-2</v>
      </c>
      <c r="O5" s="2" t="str">
        <f t="shared" ref="O5:O22" si="8">I5</f>
        <v xml:space="preserve">Mercury </v>
      </c>
      <c r="P5" s="4">
        <f t="shared" ref="P5:P22" si="9">K5</f>
        <v>0.36176271656028097</v>
      </c>
      <c r="Q5" s="4">
        <f t="shared" ref="Q5:Q22" si="10">L5</f>
        <v>-9.0781972156765894E-2</v>
      </c>
      <c r="R5" s="4">
        <f t="shared" ref="R5:R22" si="11">M5</f>
        <v>-8.5714972562751096E-2</v>
      </c>
      <c r="S5" s="4">
        <f t="shared" ref="S5:S22" si="12">K6</f>
        <v>3.3674939720057498E-3</v>
      </c>
      <c r="T5" s="4">
        <f t="shared" ref="T5:T22" si="13">L6</f>
        <v>2.4894520557683399E-2</v>
      </c>
      <c r="U5" s="4">
        <f t="shared" ref="U5:U22" si="14">M6</f>
        <v>1.2946300409704001E-2</v>
      </c>
    </row>
    <row r="6" spans="2:21" x14ac:dyDescent="0.35">
      <c r="B6" t="s">
        <v>361</v>
      </c>
      <c r="C6">
        <f t="shared" si="0"/>
        <v>1</v>
      </c>
      <c r="D6">
        <f t="shared" si="1"/>
        <v>2</v>
      </c>
      <c r="E6">
        <f t="shared" ref="E6:G6" si="15">FIND(" ",$B6,D6+1)</f>
        <v>9</v>
      </c>
      <c r="F6">
        <f t="shared" si="15"/>
        <v>32</v>
      </c>
      <c r="G6">
        <f t="shared" si="15"/>
        <v>55</v>
      </c>
      <c r="H6">
        <f t="shared" si="3"/>
        <v>78</v>
      </c>
      <c r="I6" t="str">
        <f t="shared" si="4"/>
        <v/>
      </c>
      <c r="J6" s="2" t="s">
        <v>386</v>
      </c>
      <c r="K6" s="4">
        <f t="shared" si="5"/>
        <v>3.3674939720057498E-3</v>
      </c>
      <c r="L6" s="4">
        <f t="shared" si="6"/>
        <v>2.4894520557683399E-2</v>
      </c>
      <c r="M6" s="4">
        <f t="shared" si="7"/>
        <v>1.2946300409704001E-2</v>
      </c>
      <c r="O6" s="2"/>
    </row>
    <row r="7" spans="2:21" x14ac:dyDescent="0.35">
      <c r="B7" t="s">
        <v>369</v>
      </c>
      <c r="C7">
        <f t="shared" si="0"/>
        <v>7</v>
      </c>
      <c r="D7">
        <f t="shared" si="1"/>
        <v>8</v>
      </c>
      <c r="E7">
        <f t="shared" ref="E7:G7" si="16">FIND(" ",$B7,D7+1)</f>
        <v>12</v>
      </c>
      <c r="F7">
        <f t="shared" si="16"/>
        <v>35</v>
      </c>
      <c r="G7">
        <f t="shared" si="16"/>
        <v>59</v>
      </c>
      <c r="H7">
        <f t="shared" si="3"/>
        <v>83</v>
      </c>
      <c r="I7" t="str">
        <f t="shared" si="4"/>
        <v xml:space="preserve">Venus </v>
      </c>
      <c r="J7" s="2" t="s">
        <v>385</v>
      </c>
      <c r="K7" s="4">
        <f t="shared" si="5"/>
        <v>0.61275194083507201</v>
      </c>
      <c r="L7" s="4">
        <f t="shared" si="6"/>
        <v>-0.34836536903362197</v>
      </c>
      <c r="M7" s="4">
        <f t="shared" si="7"/>
        <v>-0.19527828667594299</v>
      </c>
      <c r="O7" s="2" t="str">
        <f t="shared" ref="O7:O22" si="17">I7</f>
        <v xml:space="preserve">Venus </v>
      </c>
      <c r="P7" s="4">
        <f t="shared" ref="P7:P22" si="18">K7</f>
        <v>0.61275194083507201</v>
      </c>
      <c r="Q7" s="4">
        <f t="shared" ref="Q7:Q22" si="19">L7</f>
        <v>-0.34836536903362197</v>
      </c>
      <c r="R7" s="4">
        <f t="shared" ref="R7:R22" si="20">M7</f>
        <v>-0.19527828667594299</v>
      </c>
      <c r="S7" s="4">
        <f t="shared" ref="S7:S22" si="21">K8</f>
        <v>1.0952068423528199E-2</v>
      </c>
      <c r="T7" s="4">
        <f t="shared" ref="T7:T22" si="22">L8</f>
        <v>1.5617684267867599E-2</v>
      </c>
      <c r="U7" s="4">
        <f t="shared" ref="U7:U22" si="23">M8</f>
        <v>6.33110570297786E-3</v>
      </c>
    </row>
    <row r="8" spans="2:21" x14ac:dyDescent="0.35">
      <c r="B8" t="s">
        <v>362</v>
      </c>
      <c r="C8">
        <f t="shared" si="0"/>
        <v>1</v>
      </c>
      <c r="D8">
        <f t="shared" si="1"/>
        <v>2</v>
      </c>
      <c r="E8">
        <f t="shared" ref="E8:G8" si="24">FIND(" ",$B8,D8+1)</f>
        <v>9</v>
      </c>
      <c r="F8">
        <f t="shared" si="24"/>
        <v>32</v>
      </c>
      <c r="G8">
        <f t="shared" si="24"/>
        <v>55</v>
      </c>
      <c r="H8">
        <f t="shared" si="3"/>
        <v>78</v>
      </c>
      <c r="I8" t="str">
        <f t="shared" si="4"/>
        <v/>
      </c>
      <c r="J8" s="2" t="s">
        <v>386</v>
      </c>
      <c r="K8" s="4">
        <f t="shared" si="5"/>
        <v>1.0952068423528199E-2</v>
      </c>
      <c r="L8" s="4">
        <f t="shared" si="6"/>
        <v>1.5617684267867599E-2</v>
      </c>
      <c r="M8" s="4">
        <f t="shared" si="7"/>
        <v>6.33110570297786E-3</v>
      </c>
      <c r="O8" s="2"/>
    </row>
    <row r="9" spans="2:21" x14ac:dyDescent="0.35">
      <c r="B9" t="s">
        <v>370</v>
      </c>
      <c r="C9">
        <f t="shared" si="0"/>
        <v>9</v>
      </c>
      <c r="D9">
        <f t="shared" si="1"/>
        <v>10</v>
      </c>
      <c r="E9">
        <f t="shared" ref="E9:G9" si="25">FIND(" ",$B9,D9+1)</f>
        <v>14</v>
      </c>
      <c r="F9">
        <f t="shared" si="25"/>
        <v>37</v>
      </c>
      <c r="G9">
        <f t="shared" si="25"/>
        <v>61</v>
      </c>
      <c r="H9">
        <f t="shared" si="3"/>
        <v>85</v>
      </c>
      <c r="I9" t="str">
        <f t="shared" si="4"/>
        <v xml:space="preserve">EM Bary </v>
      </c>
      <c r="J9" s="2" t="s">
        <v>385</v>
      </c>
      <c r="K9" s="4">
        <f t="shared" si="5"/>
        <v>0.120517414101384</v>
      </c>
      <c r="L9" s="4">
        <f t="shared" si="6"/>
        <v>-0.92583847476914805</v>
      </c>
      <c r="M9" s="4">
        <f t="shared" si="7"/>
        <v>-0.40154022645315202</v>
      </c>
      <c r="O9" s="2" t="str">
        <f t="shared" ref="O9:O22" si="26">I9</f>
        <v xml:space="preserve">EM Bary </v>
      </c>
      <c r="P9" s="4">
        <f t="shared" ref="P9:P22" si="27">K9</f>
        <v>0.120517414101384</v>
      </c>
      <c r="Q9" s="4">
        <f t="shared" ref="Q9:Q22" si="28">L9</f>
        <v>-0.92583847476914805</v>
      </c>
      <c r="R9" s="4">
        <f t="shared" ref="R9:R22" si="29">M9</f>
        <v>-0.40154022645315202</v>
      </c>
      <c r="S9" s="4">
        <f t="shared" ref="S9:S22" si="30">K10</f>
        <v>1.6811268309783699E-2</v>
      </c>
      <c r="T9" s="4">
        <f t="shared" ref="T9:T22" si="31">L10</f>
        <v>1.74830923073434E-3</v>
      </c>
      <c r="U9" s="4">
        <f t="shared" ref="U9:U22" si="32">M10</f>
        <v>7.5820289738312899E-4</v>
      </c>
    </row>
    <row r="10" spans="2:21" x14ac:dyDescent="0.35">
      <c r="B10" t="s">
        <v>363</v>
      </c>
      <c r="C10">
        <f t="shared" si="0"/>
        <v>1</v>
      </c>
      <c r="D10">
        <f t="shared" si="1"/>
        <v>2</v>
      </c>
      <c r="E10">
        <f t="shared" ref="E10:G10" si="33">FIND(" ",$B10,D10+1)</f>
        <v>9</v>
      </c>
      <c r="F10">
        <f t="shared" si="33"/>
        <v>32</v>
      </c>
      <c r="G10">
        <f t="shared" si="33"/>
        <v>55</v>
      </c>
      <c r="H10">
        <f t="shared" si="3"/>
        <v>78</v>
      </c>
      <c r="I10" t="str">
        <f t="shared" si="4"/>
        <v/>
      </c>
      <c r="J10" s="2" t="s">
        <v>386</v>
      </c>
      <c r="K10" s="4">
        <f t="shared" si="5"/>
        <v>1.6811268309783699E-2</v>
      </c>
      <c r="L10" s="4">
        <f t="shared" si="6"/>
        <v>1.74830923073434E-3</v>
      </c>
      <c r="M10" s="4">
        <f t="shared" si="7"/>
        <v>7.5820289738312899E-4</v>
      </c>
      <c r="O10" s="2"/>
    </row>
    <row r="11" spans="2:21" x14ac:dyDescent="0.35">
      <c r="B11" t="s">
        <v>371</v>
      </c>
      <c r="C11">
        <f t="shared" si="0"/>
        <v>6</v>
      </c>
      <c r="D11">
        <f t="shared" si="1"/>
        <v>7</v>
      </c>
      <c r="E11">
        <f t="shared" ref="E11:G11" si="34">FIND(" ",$B11,D11+1)</f>
        <v>11</v>
      </c>
      <c r="F11">
        <f t="shared" si="34"/>
        <v>35</v>
      </c>
      <c r="G11">
        <f t="shared" si="34"/>
        <v>59</v>
      </c>
      <c r="H11">
        <f t="shared" si="3"/>
        <v>83</v>
      </c>
      <c r="I11" t="str">
        <f t="shared" si="4"/>
        <v xml:space="preserve">Mars </v>
      </c>
      <c r="J11" s="2" t="s">
        <v>385</v>
      </c>
      <c r="K11" s="4">
        <f t="shared" si="5"/>
        <v>-0.110186077148798</v>
      </c>
      <c r="L11" s="4">
        <f t="shared" si="6"/>
        <v>-1.32759945030298</v>
      </c>
      <c r="M11" s="4">
        <f t="shared" si="7"/>
        <v>-0.60588914048429099</v>
      </c>
      <c r="O11" s="2" t="str">
        <f t="shared" ref="O11:O22" si="35">I11</f>
        <v xml:space="preserve">Mars </v>
      </c>
      <c r="P11" s="4">
        <f t="shared" ref="P11:P22" si="36">K11</f>
        <v>-0.110186077148798</v>
      </c>
      <c r="Q11" s="4">
        <f t="shared" ref="Q11:Q22" si="37">L11</f>
        <v>-1.32759945030298</v>
      </c>
      <c r="R11" s="4">
        <f t="shared" ref="R11:R22" si="38">M11</f>
        <v>-0.60588914048429099</v>
      </c>
      <c r="S11" s="4">
        <f t="shared" ref="S11:S22" si="39">K12</f>
        <v>1.4481653057047499E-2</v>
      </c>
      <c r="T11" s="4">
        <f t="shared" ref="T11:T22" si="40">L12</f>
        <v>2.4246307683646799E-4</v>
      </c>
      <c r="U11" s="4">
        <f t="shared" ref="U11:U22" si="41">M12</f>
        <v>-2.81520727924338E-4</v>
      </c>
    </row>
    <row r="12" spans="2:21" x14ac:dyDescent="0.35">
      <c r="B12" t="s">
        <v>372</v>
      </c>
      <c r="C12">
        <f t="shared" si="0"/>
        <v>1</v>
      </c>
      <c r="D12">
        <f t="shared" si="1"/>
        <v>2</v>
      </c>
      <c r="E12">
        <f t="shared" ref="E12:G12" si="42">FIND(" ",$B12,D12+1)</f>
        <v>9</v>
      </c>
      <c r="F12">
        <f t="shared" si="42"/>
        <v>32</v>
      </c>
      <c r="G12">
        <f t="shared" si="42"/>
        <v>55</v>
      </c>
      <c r="H12">
        <f t="shared" si="3"/>
        <v>79</v>
      </c>
      <c r="I12" t="str">
        <f t="shared" si="4"/>
        <v/>
      </c>
      <c r="J12" s="2" t="s">
        <v>386</v>
      </c>
      <c r="K12" s="4">
        <f t="shared" si="5"/>
        <v>1.4481653057047499E-2</v>
      </c>
      <c r="L12" s="4">
        <f t="shared" si="6"/>
        <v>2.4246307683646799E-4</v>
      </c>
      <c r="M12" s="4">
        <f t="shared" si="7"/>
        <v>-2.81520727924338E-4</v>
      </c>
      <c r="O12" s="2"/>
    </row>
    <row r="13" spans="2:21" x14ac:dyDescent="0.35">
      <c r="B13" t="s">
        <v>373</v>
      </c>
      <c r="C13">
        <f t="shared" si="0"/>
        <v>9</v>
      </c>
      <c r="D13">
        <f t="shared" si="1"/>
        <v>10</v>
      </c>
      <c r="E13">
        <f t="shared" ref="E13:G13" si="43">FIND(" ",$B13,D13+1)</f>
        <v>14</v>
      </c>
      <c r="F13">
        <f t="shared" si="43"/>
        <v>38</v>
      </c>
      <c r="G13">
        <f t="shared" si="43"/>
        <v>62</v>
      </c>
      <c r="H13">
        <f t="shared" si="3"/>
        <v>86</v>
      </c>
      <c r="I13" t="str">
        <f t="shared" si="4"/>
        <v xml:space="preserve">Jupiter </v>
      </c>
      <c r="J13" s="2" t="s">
        <v>385</v>
      </c>
      <c r="K13" s="4">
        <f t="shared" si="5"/>
        <v>-5.3797067685539304</v>
      </c>
      <c r="L13" s="4">
        <f t="shared" si="6"/>
        <v>-0.83048132656339702</v>
      </c>
      <c r="M13" s="4">
        <f t="shared" si="7"/>
        <v>-0.22482887442656499</v>
      </c>
      <c r="O13" s="2" t="str">
        <f t="shared" ref="O13:O22" si="44">I13</f>
        <v xml:space="preserve">Jupiter </v>
      </c>
      <c r="P13" s="4">
        <f t="shared" ref="P13:P22" si="45">K13</f>
        <v>-5.3797067685539304</v>
      </c>
      <c r="Q13" s="4">
        <f t="shared" ref="Q13:Q22" si="46">L13</f>
        <v>-0.83048132656339702</v>
      </c>
      <c r="R13" s="4">
        <f t="shared" ref="R13:R22" si="47">M13</f>
        <v>-0.22482887442656499</v>
      </c>
      <c r="S13" s="4">
        <f t="shared" ref="S13:S22" si="48">K14</f>
        <v>1.09201259423733E-3</v>
      </c>
      <c r="T13" s="4">
        <f t="shared" ref="T13:T22" si="49">L14</f>
        <v>-6.5181166128073804E-3</v>
      </c>
      <c r="U13" s="4">
        <f t="shared" ref="U13:U22" si="50">M14</f>
        <v>-2.8207827622986699E-3</v>
      </c>
    </row>
    <row r="14" spans="2:21" x14ac:dyDescent="0.35">
      <c r="B14" t="s">
        <v>374</v>
      </c>
      <c r="C14">
        <f t="shared" si="0"/>
        <v>1</v>
      </c>
      <c r="D14">
        <f t="shared" si="1"/>
        <v>2</v>
      </c>
      <c r="E14">
        <f t="shared" ref="E14:G14" si="51">FIND(" ",$B14,D14+1)</f>
        <v>9</v>
      </c>
      <c r="F14">
        <f t="shared" si="51"/>
        <v>32</v>
      </c>
      <c r="G14">
        <f t="shared" si="51"/>
        <v>56</v>
      </c>
      <c r="H14">
        <f t="shared" si="3"/>
        <v>80</v>
      </c>
      <c r="I14" t="str">
        <f t="shared" si="4"/>
        <v/>
      </c>
      <c r="J14" s="2" t="s">
        <v>386</v>
      </c>
      <c r="K14" s="4">
        <f t="shared" si="5"/>
        <v>1.09201259423733E-3</v>
      </c>
      <c r="L14" s="4">
        <f t="shared" si="6"/>
        <v>-6.5181166128073804E-3</v>
      </c>
      <c r="M14" s="4">
        <f t="shared" si="7"/>
        <v>-2.8207827622986699E-3</v>
      </c>
      <c r="O14" s="2"/>
    </row>
    <row r="15" spans="2:21" x14ac:dyDescent="0.35">
      <c r="B15" t="s">
        <v>364</v>
      </c>
      <c r="C15">
        <f t="shared" si="0"/>
        <v>8</v>
      </c>
      <c r="D15">
        <f t="shared" si="1"/>
        <v>9</v>
      </c>
      <c r="E15">
        <f t="shared" ref="E15:G15" si="52">FIND(" ",$B15,D15+1)</f>
        <v>13</v>
      </c>
      <c r="F15">
        <f t="shared" si="52"/>
        <v>36</v>
      </c>
      <c r="G15">
        <f t="shared" si="52"/>
        <v>59</v>
      </c>
      <c r="H15">
        <f t="shared" si="3"/>
        <v>82</v>
      </c>
      <c r="I15" t="str">
        <f t="shared" si="4"/>
        <v xml:space="preserve">Saturn </v>
      </c>
      <c r="J15" s="2" t="s">
        <v>385</v>
      </c>
      <c r="K15" s="4">
        <f t="shared" si="5"/>
        <v>7.8943906829095303</v>
      </c>
      <c r="L15" s="4">
        <f t="shared" si="6"/>
        <v>4.5964780551712696</v>
      </c>
      <c r="M15" s="4">
        <f t="shared" si="7"/>
        <v>1.55869584283189</v>
      </c>
      <c r="O15" s="2" t="str">
        <f t="shared" ref="O15:O22" si="53">I15</f>
        <v xml:space="preserve">Saturn </v>
      </c>
      <c r="P15" s="4">
        <f t="shared" ref="P15:P22" si="54">K15</f>
        <v>7.8943906829095303</v>
      </c>
      <c r="Q15" s="4">
        <f t="shared" ref="Q15:Q22" si="55">L15</f>
        <v>4.5964780551712696</v>
      </c>
      <c r="R15" s="4">
        <f t="shared" ref="R15:R22" si="56">M15</f>
        <v>1.55869584283189</v>
      </c>
      <c r="S15" s="4">
        <f t="shared" ref="S15:S22" si="57">K16</f>
        <v>-3.2175565165009101E-3</v>
      </c>
      <c r="T15" s="4">
        <f t="shared" ref="T15:T22" si="58">L16</f>
        <v>4.3358103417466204E-3</v>
      </c>
      <c r="U15" s="4">
        <f t="shared" ref="U15:U22" si="59">M16</f>
        <v>1.9286463168601501E-3</v>
      </c>
    </row>
    <row r="16" spans="2:21" x14ac:dyDescent="0.35">
      <c r="B16" t="s">
        <v>375</v>
      </c>
      <c r="C16">
        <f t="shared" si="0"/>
        <v>1</v>
      </c>
      <c r="D16">
        <f t="shared" si="1"/>
        <v>2</v>
      </c>
      <c r="E16">
        <f t="shared" ref="E16:G16" si="60">FIND(" ",$B16,D16+1)</f>
        <v>9</v>
      </c>
      <c r="F16">
        <f t="shared" si="60"/>
        <v>33</v>
      </c>
      <c r="G16">
        <f t="shared" si="60"/>
        <v>56</v>
      </c>
      <c r="H16">
        <f t="shared" si="3"/>
        <v>79</v>
      </c>
      <c r="I16" t="str">
        <f t="shared" si="4"/>
        <v/>
      </c>
      <c r="J16" s="2" t="s">
        <v>386</v>
      </c>
      <c r="K16" s="4">
        <f t="shared" si="5"/>
        <v>-3.2175565165009101E-3</v>
      </c>
      <c r="L16" s="4">
        <f t="shared" si="6"/>
        <v>4.3358103417466204E-3</v>
      </c>
      <c r="M16" s="4">
        <f t="shared" si="7"/>
        <v>1.9286463168601501E-3</v>
      </c>
      <c r="O16" s="2"/>
    </row>
    <row r="17" spans="2:21" x14ac:dyDescent="0.35">
      <c r="B17" t="s">
        <v>376</v>
      </c>
      <c r="C17">
        <f t="shared" si="0"/>
        <v>8</v>
      </c>
      <c r="D17">
        <f t="shared" si="1"/>
        <v>9</v>
      </c>
      <c r="E17">
        <f t="shared" ref="E17:G17" si="61">FIND(" ",$B17,D17+1)</f>
        <v>13</v>
      </c>
      <c r="F17">
        <f t="shared" si="61"/>
        <v>38</v>
      </c>
      <c r="G17">
        <f t="shared" si="61"/>
        <v>62</v>
      </c>
      <c r="H17">
        <f t="shared" si="3"/>
        <v>86</v>
      </c>
      <c r="I17" t="str">
        <f t="shared" si="4"/>
        <v xml:space="preserve">Uranus </v>
      </c>
      <c r="J17" s="2" t="s">
        <v>385</v>
      </c>
      <c r="K17" s="4">
        <f t="shared" si="5"/>
        <v>-18.265402253872299</v>
      </c>
      <c r="L17" s="4">
        <f t="shared" si="6"/>
        <v>-1.1619554186758601</v>
      </c>
      <c r="M17" s="4">
        <f t="shared" si="7"/>
        <v>-0.25010605772133798</v>
      </c>
      <c r="O17" s="2" t="str">
        <f t="shared" ref="O17:O22" si="62">I17</f>
        <v xml:space="preserve">Uranus </v>
      </c>
      <c r="P17" s="4">
        <f t="shared" ref="P17:P22" si="63">K17</f>
        <v>-18.265402253872299</v>
      </c>
      <c r="Q17" s="4">
        <f t="shared" ref="Q17:Q22" si="64">L17</f>
        <v>-1.1619554186758601</v>
      </c>
      <c r="R17" s="4">
        <f t="shared" ref="R17:R22" si="65">M17</f>
        <v>-0.25010605772133798</v>
      </c>
      <c r="S17" s="4">
        <f t="shared" ref="S17:S22" si="66">K18</f>
        <v>2.21190391015614E-4</v>
      </c>
      <c r="T17" s="4">
        <f t="shared" ref="T17:T22" si="67">L18</f>
        <v>-3.7624750081088399E-3</v>
      </c>
      <c r="U17" s="4">
        <f t="shared" ref="U17:U22" si="68">M18</f>
        <v>-1.6510150274299401E-3</v>
      </c>
    </row>
    <row r="18" spans="2:21" x14ac:dyDescent="0.35">
      <c r="B18" t="s">
        <v>377</v>
      </c>
      <c r="C18">
        <f t="shared" si="0"/>
        <v>1</v>
      </c>
      <c r="D18">
        <f t="shared" si="1"/>
        <v>2</v>
      </c>
      <c r="E18">
        <f t="shared" ref="E18:G18" si="69">FIND(" ",$B18,D18+1)</f>
        <v>9</v>
      </c>
      <c r="F18">
        <f t="shared" si="69"/>
        <v>32</v>
      </c>
      <c r="G18">
        <f t="shared" si="69"/>
        <v>56</v>
      </c>
      <c r="H18">
        <f t="shared" si="3"/>
        <v>80</v>
      </c>
      <c r="I18" t="str">
        <f t="shared" si="4"/>
        <v/>
      </c>
      <c r="J18" s="2" t="s">
        <v>386</v>
      </c>
      <c r="K18" s="4">
        <f t="shared" si="5"/>
        <v>2.21190391015614E-4</v>
      </c>
      <c r="L18" s="4">
        <f t="shared" si="6"/>
        <v>-3.7624750081088399E-3</v>
      </c>
      <c r="M18" s="4">
        <f t="shared" si="7"/>
        <v>-1.6510150274299401E-3</v>
      </c>
      <c r="O18" s="2"/>
    </row>
    <row r="19" spans="2:21" x14ac:dyDescent="0.35">
      <c r="B19" t="s">
        <v>378</v>
      </c>
      <c r="C19">
        <f t="shared" si="0"/>
        <v>9</v>
      </c>
      <c r="D19">
        <f t="shared" si="1"/>
        <v>10</v>
      </c>
      <c r="E19">
        <f t="shared" ref="E19:G19" si="70">FIND(" ",$B19,D19+1)</f>
        <v>14</v>
      </c>
      <c r="F19">
        <f t="shared" si="70"/>
        <v>39</v>
      </c>
      <c r="G19">
        <f t="shared" si="70"/>
        <v>64</v>
      </c>
      <c r="H19">
        <f t="shared" si="3"/>
        <v>88</v>
      </c>
      <c r="I19" t="str">
        <f t="shared" si="4"/>
        <v xml:space="preserve">Neptune </v>
      </c>
      <c r="J19" s="2" t="s">
        <v>385</v>
      </c>
      <c r="K19" s="4">
        <f t="shared" si="5"/>
        <v>-16.0550357802333</v>
      </c>
      <c r="L19" s="4">
        <f t="shared" si="6"/>
        <v>-23.942191559854699</v>
      </c>
      <c r="M19" s="4">
        <f t="shared" si="7"/>
        <v>-9.4001579688023895</v>
      </c>
      <c r="O19" s="2" t="str">
        <f t="shared" ref="O19:O22" si="71">I19</f>
        <v xml:space="preserve">Neptune </v>
      </c>
      <c r="P19" s="4">
        <f t="shared" ref="P19:P22" si="72">K19</f>
        <v>-16.0550357802333</v>
      </c>
      <c r="Q19" s="4">
        <f t="shared" ref="Q19:Q22" si="73">L19</f>
        <v>-23.942191559854699</v>
      </c>
      <c r="R19" s="4">
        <f t="shared" ref="R19:R22" si="74">M19</f>
        <v>-9.4001579688023895</v>
      </c>
      <c r="S19" s="4">
        <f t="shared" ref="S19:S22" si="75">K20</f>
        <v>2.64276984798005E-3</v>
      </c>
      <c r="T19" s="4">
        <f t="shared" ref="T19:T22" si="76">L20</f>
        <v>-1.4983125505409699E-3</v>
      </c>
      <c r="U19" s="4">
        <f t="shared" ref="U19:U22" si="77">M20</f>
        <v>-6.7904196080291305E-4</v>
      </c>
    </row>
    <row r="20" spans="2:21" x14ac:dyDescent="0.35">
      <c r="B20" t="s">
        <v>379</v>
      </c>
      <c r="C20">
        <f t="shared" si="0"/>
        <v>1</v>
      </c>
      <c r="D20">
        <f t="shared" si="1"/>
        <v>2</v>
      </c>
      <c r="E20">
        <f t="shared" ref="E20:G20" si="78">FIND(" ",$B20,D20+1)</f>
        <v>9</v>
      </c>
      <c r="F20">
        <f t="shared" si="78"/>
        <v>32</v>
      </c>
      <c r="G20">
        <f t="shared" si="78"/>
        <v>56</v>
      </c>
      <c r="H20">
        <f t="shared" si="3"/>
        <v>80</v>
      </c>
      <c r="I20" t="str">
        <f t="shared" si="4"/>
        <v/>
      </c>
      <c r="J20" s="2" t="s">
        <v>386</v>
      </c>
      <c r="K20" s="4">
        <f t="shared" si="5"/>
        <v>2.64276984798005E-3</v>
      </c>
      <c r="L20" s="4">
        <f t="shared" si="6"/>
        <v>-1.4983125505409699E-3</v>
      </c>
      <c r="M20" s="4">
        <f t="shared" si="7"/>
        <v>-6.7904196080291305E-4</v>
      </c>
      <c r="O20" s="2"/>
    </row>
    <row r="21" spans="2:21" x14ac:dyDescent="0.35">
      <c r="B21" t="s">
        <v>380</v>
      </c>
      <c r="C21">
        <f t="shared" si="0"/>
        <v>7</v>
      </c>
      <c r="D21">
        <f t="shared" si="1"/>
        <v>8</v>
      </c>
      <c r="E21">
        <f t="shared" ref="E21:G21" si="79">FIND(" ",$B21,D21+1)</f>
        <v>12</v>
      </c>
      <c r="F21">
        <f t="shared" si="79"/>
        <v>37</v>
      </c>
      <c r="G21">
        <f t="shared" si="79"/>
        <v>61</v>
      </c>
      <c r="H21">
        <f t="shared" si="3"/>
        <v>84</v>
      </c>
      <c r="I21" t="str">
        <f t="shared" si="4"/>
        <v xml:space="preserve">Pluto </v>
      </c>
      <c r="J21" s="2" t="s">
        <v>385</v>
      </c>
      <c r="K21" s="4">
        <f t="shared" si="5"/>
        <v>-30.483313767183802</v>
      </c>
      <c r="L21" s="4">
        <f t="shared" si="6"/>
        <v>-0.87240555684104903</v>
      </c>
      <c r="M21" s="4">
        <f t="shared" si="7"/>
        <v>8.9115761724995401</v>
      </c>
      <c r="O21" s="2" t="str">
        <f t="shared" ref="O21:O22" si="80">I21</f>
        <v xml:space="preserve">Pluto </v>
      </c>
      <c r="P21" s="4">
        <f t="shared" ref="P21:P22" si="81">K21</f>
        <v>-30.483313767183802</v>
      </c>
      <c r="Q21" s="4">
        <f t="shared" ref="Q21:Q22" si="82">L21</f>
        <v>-0.87240555684104903</v>
      </c>
      <c r="R21" s="4">
        <f t="shared" ref="R21:R22" si="83">M21</f>
        <v>8.9115761724995401</v>
      </c>
      <c r="S21" s="4">
        <f t="shared" ref="S21:S22" si="84">K22</f>
        <v>3.2220737349777999E-4</v>
      </c>
      <c r="T21" s="4">
        <f t="shared" ref="T21:T22" si="85">L22</f>
        <v>-3.1435763936453198E-3</v>
      </c>
      <c r="U21" s="4">
        <f t="shared" ref="U21:U22" si="86">M22</f>
        <v>-1.0779497595973101E-3</v>
      </c>
    </row>
    <row r="22" spans="2:21" x14ac:dyDescent="0.35">
      <c r="B22" t="s">
        <v>381</v>
      </c>
      <c r="C22">
        <f t="shared" si="0"/>
        <v>1</v>
      </c>
      <c r="D22">
        <f t="shared" si="1"/>
        <v>2</v>
      </c>
      <c r="E22">
        <f t="shared" ref="E22:G22" si="87">FIND(" ",$B22,D22+1)</f>
        <v>9</v>
      </c>
      <c r="F22">
        <f t="shared" si="87"/>
        <v>32</v>
      </c>
      <c r="G22">
        <f t="shared" si="87"/>
        <v>56</v>
      </c>
      <c r="H22">
        <f t="shared" si="3"/>
        <v>80</v>
      </c>
      <c r="I22" t="str">
        <f t="shared" si="4"/>
        <v/>
      </c>
      <c r="J22" s="2" t="s">
        <v>386</v>
      </c>
      <c r="K22" s="4">
        <f t="shared" si="5"/>
        <v>3.2220737349777999E-4</v>
      </c>
      <c r="L22" s="4">
        <f t="shared" si="6"/>
        <v>-3.1435763936453198E-3</v>
      </c>
      <c r="M22" s="4">
        <f t="shared" si="7"/>
        <v>-1.0779497595973101E-3</v>
      </c>
    </row>
    <row r="25" spans="2:21" x14ac:dyDescent="0.35">
      <c r="B25" t="s">
        <v>365</v>
      </c>
    </row>
    <row r="26" spans="2:21" x14ac:dyDescent="0.35">
      <c r="B26" t="s">
        <v>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C5C1-4941-46E2-A626-016C936764FF}">
  <dimension ref="B1:X687"/>
  <sheetViews>
    <sheetView workbookViewId="0">
      <selection activeCell="S2" sqref="S2"/>
    </sheetView>
  </sheetViews>
  <sheetFormatPr defaultRowHeight="14.5" outlineLevelCol="1" x14ac:dyDescent="0.35"/>
  <cols>
    <col min="2" max="2" width="81.54296875" hidden="1" customWidth="1" outlineLevel="1"/>
    <col min="3" max="12" width="0" hidden="1" customWidth="1" outlineLevel="1"/>
    <col min="13" max="15" width="12.6328125" hidden="1" customWidth="1" outlineLevel="1"/>
    <col min="16" max="16" width="0" hidden="1" customWidth="1" outlineLevel="1"/>
    <col min="17" max="17" width="8.7265625" collapsed="1"/>
    <col min="19" max="24" width="12.6328125" customWidth="1"/>
  </cols>
  <sheetData>
    <row r="1" spans="2:24" x14ac:dyDescent="0.35">
      <c r="J1" s="2" t="s">
        <v>14</v>
      </c>
      <c r="K1" s="2" t="s">
        <v>15</v>
      </c>
      <c r="M1" s="5" t="s">
        <v>382</v>
      </c>
      <c r="N1" s="5" t="s">
        <v>383</v>
      </c>
      <c r="O1" s="5" t="s">
        <v>384</v>
      </c>
      <c r="Q1" s="2" t="s">
        <v>14</v>
      </c>
      <c r="R1" s="2" t="s">
        <v>15</v>
      </c>
      <c r="S1" s="5" t="s">
        <v>1071</v>
      </c>
      <c r="T1" s="5" t="s">
        <v>1072</v>
      </c>
      <c r="U1" s="5" t="s">
        <v>1073</v>
      </c>
      <c r="V1" s="5" t="s">
        <v>1074</v>
      </c>
      <c r="W1" s="5" t="s">
        <v>1075</v>
      </c>
      <c r="X1" s="5" t="s">
        <v>1076</v>
      </c>
    </row>
    <row r="2" spans="2:24" x14ac:dyDescent="0.35">
      <c r="B2" t="s">
        <v>527</v>
      </c>
      <c r="C2">
        <f>FIND(" ",$B2)</f>
        <v>2</v>
      </c>
      <c r="D2">
        <f>FIND(" x,y,z ",$B2)</f>
        <v>8</v>
      </c>
      <c r="E2">
        <f>FIND(" ",$B2,D2+5)</f>
        <v>14</v>
      </c>
      <c r="F2">
        <f>FIND(" ",$B2,E2+1)</f>
        <v>35</v>
      </c>
      <c r="G2">
        <f>FIND(" ",$B2,F2+1)</f>
        <v>57</v>
      </c>
      <c r="H2">
        <f>LEN($B2)+1</f>
        <v>79</v>
      </c>
      <c r="J2" t="str">
        <f>LEFT($B2,C2-1)</f>
        <v>1</v>
      </c>
      <c r="K2" t="str">
        <f>MID($B2, C2+1,D2-C2-1)</f>
        <v>Ceres</v>
      </c>
      <c r="L2" s="2" t="s">
        <v>385</v>
      </c>
      <c r="M2" s="4">
        <f>VALUE(MID($B2,E2,F2-E2))</f>
        <v>1.43868180967646</v>
      </c>
      <c r="N2" s="4">
        <f>VALUE(MID($B2,F2,G2-F2))</f>
        <v>-2.2043736331893999</v>
      </c>
      <c r="O2" s="4">
        <f>VALUE(MID($B2,G2,H2-G2))</f>
        <v>-1.3263978533613201</v>
      </c>
      <c r="Q2" t="str">
        <f>J2</f>
        <v>1</v>
      </c>
      <c r="R2" t="str">
        <f>K2</f>
        <v>Ceres</v>
      </c>
      <c r="S2" s="4">
        <f>M2</f>
        <v>1.43868180967646</v>
      </c>
      <c r="T2" s="4">
        <f>N2</f>
        <v>-2.2043736331893999</v>
      </c>
      <c r="U2" s="4">
        <f>O2</f>
        <v>-1.3263978533613201</v>
      </c>
      <c r="V2" s="4">
        <f>M3</f>
        <v>8.4654061363163106E-3</v>
      </c>
      <c r="W2" s="4">
        <f>N3</f>
        <v>4.6842479773356004E-3</v>
      </c>
      <c r="X2" s="4">
        <f>O3</f>
        <v>4.6615773859573902E-4</v>
      </c>
    </row>
    <row r="3" spans="2:24" x14ac:dyDescent="0.35">
      <c r="B3" t="s">
        <v>387</v>
      </c>
      <c r="D3">
        <f>FIND("vx,vy,vz ",$B3)</f>
        <v>1</v>
      </c>
      <c r="E3">
        <f>FIND(" ",$B3,D3+8)</f>
        <v>9</v>
      </c>
      <c r="F3">
        <f>FIND(" ",$B3,E3+1)</f>
        <v>30</v>
      </c>
      <c r="G3">
        <f>FIND(" ",$B3,F3+1)</f>
        <v>51</v>
      </c>
      <c r="H3">
        <f>LEN($B3)+1</f>
        <v>72</v>
      </c>
      <c r="J3" t="str">
        <f>LEFT($B3,D3-1)</f>
        <v/>
      </c>
      <c r="L3" s="2" t="s">
        <v>386</v>
      </c>
      <c r="M3" s="4">
        <f>VALUE(MID($B3,E3,F3-E3))</f>
        <v>8.4654061363163106E-3</v>
      </c>
      <c r="N3" s="4">
        <f>VALUE(MID($B3,F3,G3-F3))</f>
        <v>4.6842479773356004E-3</v>
      </c>
      <c r="O3" s="4">
        <f>VALUE(MID($B3,G3,H3-G3))</f>
        <v>4.6615773859573902E-4</v>
      </c>
    </row>
    <row r="4" spans="2:24" x14ac:dyDescent="0.35">
      <c r="B4" t="s">
        <v>528</v>
      </c>
      <c r="C4">
        <f>FIND(" ",$B4)</f>
        <v>2</v>
      </c>
      <c r="D4">
        <f>FIND(" x,y,z ",$B4)</f>
        <v>9</v>
      </c>
      <c r="E4">
        <f>FIND(" ",$B4,D4+5)</f>
        <v>15</v>
      </c>
      <c r="F4">
        <f>FIND(" ",$B4,E4+1)</f>
        <v>36</v>
      </c>
      <c r="G4">
        <f>FIND(" ",$B4,F4+1)</f>
        <v>58</v>
      </c>
      <c r="H4">
        <f>LEN($B4)+1</f>
        <v>79</v>
      </c>
      <c r="J4" t="str">
        <f>LEFT($B4,C4-1)</f>
        <v>2</v>
      </c>
      <c r="K4" t="str">
        <f>MID($B4, C4+1,D4-C4-1)</f>
        <v>Pallas</v>
      </c>
      <c r="L4" s="2" t="s">
        <v>385</v>
      </c>
      <c r="M4" s="4">
        <f>VALUE(MID($B4,E4,F4-E4))</f>
        <v>0.20383227246228999</v>
      </c>
      <c r="N4" s="4">
        <f>VALUE(MID($B4,F4,G4-F4))</f>
        <v>-3.2096194360623</v>
      </c>
      <c r="O4" s="4">
        <f>VALUE(MID($B4,G4,H4-G4))</f>
        <v>0.62384317907939302</v>
      </c>
      <c r="Q4" t="str">
        <f t="shared" ref="Q4:Q67" si="0">J4</f>
        <v>2</v>
      </c>
      <c r="R4" t="str">
        <f t="shared" ref="R4:R67" si="1">K4</f>
        <v>Pallas</v>
      </c>
      <c r="S4" s="4">
        <f t="shared" ref="S4:S67" si="2">M4</f>
        <v>0.20383227246228999</v>
      </c>
      <c r="T4" s="4">
        <f t="shared" ref="T4:T67" si="3">N4</f>
        <v>-3.2096194360623</v>
      </c>
      <c r="U4" s="4">
        <f t="shared" ref="U4:U67" si="4">O4</f>
        <v>0.62384317907939302</v>
      </c>
      <c r="V4" s="4">
        <f t="shared" ref="V4:V67" si="5">M5</f>
        <v>8.5343138556512408E-3</v>
      </c>
      <c r="W4" s="4">
        <f t="shared" ref="W4:W67" si="6">N5</f>
        <v>-8.60659210123161E-4</v>
      </c>
      <c r="X4" s="4">
        <f t="shared" ref="X4:X67" si="7">O5</f>
        <v>-3.9290199257274602E-4</v>
      </c>
    </row>
    <row r="5" spans="2:24" x14ac:dyDescent="0.35">
      <c r="B5" t="s">
        <v>529</v>
      </c>
      <c r="D5">
        <f>FIND("vx,vy,vz ",$B5)</f>
        <v>1</v>
      </c>
      <c r="E5">
        <f>FIND(" ",$B5,D5+8)</f>
        <v>9</v>
      </c>
      <c r="F5">
        <f>FIND(" ",$B5,E5+1)</f>
        <v>30</v>
      </c>
      <c r="G5">
        <f>FIND(" ",$B5,F5+1)</f>
        <v>52</v>
      </c>
      <c r="H5">
        <f>LEN($B5)+1</f>
        <v>74</v>
      </c>
      <c r="J5" t="str">
        <f>LEFT($B5,D5-1)</f>
        <v/>
      </c>
      <c r="L5" s="2" t="s">
        <v>386</v>
      </c>
      <c r="M5" s="4">
        <f>VALUE(MID($B5,E5,F5-E5))</f>
        <v>8.5343138556512408E-3</v>
      </c>
      <c r="N5" s="4">
        <f>VALUE(MID($B5,F5,G5-F5))</f>
        <v>-8.60659210123161E-4</v>
      </c>
      <c r="O5" s="4">
        <f>VALUE(MID($B5,G5,H5-G5))</f>
        <v>-3.9290199257274602E-4</v>
      </c>
    </row>
    <row r="6" spans="2:24" x14ac:dyDescent="0.35">
      <c r="B6" t="s">
        <v>530</v>
      </c>
      <c r="C6">
        <f t="shared" ref="C6:C69" si="8">FIND(" ",$B6)</f>
        <v>2</v>
      </c>
      <c r="D6">
        <f t="shared" ref="D6:D69" si="9">FIND(" x,y,z ",$B6)</f>
        <v>7</v>
      </c>
      <c r="E6">
        <f t="shared" ref="E6" si="10">FIND(" ",$B6,D6+5)</f>
        <v>13</v>
      </c>
      <c r="F6">
        <f t="shared" ref="F6:G6" si="11">FIND(" ",$B6,E6+1)</f>
        <v>34</v>
      </c>
      <c r="G6">
        <f t="shared" si="11"/>
        <v>56</v>
      </c>
      <c r="H6">
        <f t="shared" ref="H6:H69" si="12">LEN($B6)+1</f>
        <v>78</v>
      </c>
      <c r="J6" t="str">
        <f t="shared" ref="J6:J69" si="13">LEFT($B6,C6-1)</f>
        <v>3</v>
      </c>
      <c r="K6" t="str">
        <f t="shared" ref="K6:K69" si="14">MID($B6, C6+1,D6-C6-1)</f>
        <v>Juno</v>
      </c>
      <c r="L6" s="2" t="s">
        <v>385</v>
      </c>
      <c r="M6" s="4">
        <f t="shared" ref="M6:M69" si="15">VALUE(MID($B6,E6,F6-E6))</f>
        <v>0.46120725967043202</v>
      </c>
      <c r="N6" s="4">
        <f t="shared" ref="N6:N69" si="16">VALUE(MID($B6,F6,G6-F6))</f>
        <v>-3.0060989597807901</v>
      </c>
      <c r="O6" s="4">
        <f t="shared" ref="O6:O69" si="17">VALUE(MID($B6,G6,H6-G6))</f>
        <v>-0.58016404929694199</v>
      </c>
      <c r="Q6" t="str">
        <f t="shared" ref="Q6:Q69" si="18">J6</f>
        <v>3</v>
      </c>
      <c r="R6" t="str">
        <f t="shared" ref="R6:R69" si="19">K6</f>
        <v>Juno</v>
      </c>
      <c r="S6" s="4">
        <f t="shared" ref="S6:S69" si="20">M6</f>
        <v>0.46120725967043202</v>
      </c>
      <c r="T6" s="4">
        <f t="shared" ref="T6:T69" si="21">N6</f>
        <v>-3.0060989597807901</v>
      </c>
      <c r="U6" s="4">
        <f t="shared" ref="U6:U69" si="22">O6</f>
        <v>-0.58016404929694199</v>
      </c>
      <c r="V6" s="4">
        <f t="shared" ref="V6:V69" si="23">M7</f>
        <v>8.3954582982851706E-3</v>
      </c>
      <c r="W6" s="4">
        <f t="shared" ref="W6:W69" si="24">N7</f>
        <v>3.1119080455712001E-3</v>
      </c>
      <c r="X6" s="4">
        <f t="shared" ref="X6:X69" si="25">O7</f>
        <v>2.7305967589324798E-4</v>
      </c>
    </row>
    <row r="7" spans="2:24" x14ac:dyDescent="0.35">
      <c r="B7" t="s">
        <v>388</v>
      </c>
      <c r="D7">
        <f t="shared" ref="D7:D70" si="26">FIND("vx,vy,vz ",$B7)</f>
        <v>1</v>
      </c>
      <c r="E7">
        <f t="shared" ref="E7" si="27">FIND(" ",$B7,D7+8)</f>
        <v>9</v>
      </c>
      <c r="F7">
        <f t="shared" ref="F7:G7" si="28">FIND(" ",$B7,E7+1)</f>
        <v>30</v>
      </c>
      <c r="G7">
        <f t="shared" si="28"/>
        <v>51</v>
      </c>
      <c r="H7">
        <f t="shared" si="12"/>
        <v>72</v>
      </c>
      <c r="J7" t="str">
        <f t="shared" ref="J7:J70" si="29">LEFT($B7,D7-1)</f>
        <v/>
      </c>
      <c r="L7" s="2" t="s">
        <v>386</v>
      </c>
      <c r="M7" s="4">
        <f t="shared" si="15"/>
        <v>8.3954582982851706E-3</v>
      </c>
      <c r="N7" s="4">
        <f t="shared" si="16"/>
        <v>3.1119080455712001E-3</v>
      </c>
      <c r="O7" s="4">
        <f t="shared" si="17"/>
        <v>2.7305967589324798E-4</v>
      </c>
    </row>
    <row r="8" spans="2:24" x14ac:dyDescent="0.35">
      <c r="B8" t="s">
        <v>389</v>
      </c>
      <c r="C8">
        <f t="shared" ref="C8:C71" si="30">FIND(" ",$B8)</f>
        <v>2</v>
      </c>
      <c r="D8">
        <f t="shared" ref="D8:D71" si="31">FIND(" x,y,z ",$B8)</f>
        <v>8</v>
      </c>
      <c r="E8">
        <f t="shared" ref="E8" si="32">FIND(" ",$B8,D8+5)</f>
        <v>14</v>
      </c>
      <c r="F8">
        <f t="shared" ref="F8:G8" si="33">FIND(" ",$B8,E8+1)</f>
        <v>35</v>
      </c>
      <c r="G8">
        <f t="shared" si="33"/>
        <v>56</v>
      </c>
      <c r="H8">
        <f t="shared" si="12"/>
        <v>77</v>
      </c>
      <c r="J8" t="str">
        <f t="shared" ref="J8:J71" si="34">LEFT($B8,C8-1)</f>
        <v>4</v>
      </c>
      <c r="K8" t="str">
        <f t="shared" ref="K8:K71" si="35">MID($B8, C8+1,D8-C8-1)</f>
        <v>Vesta</v>
      </c>
      <c r="L8" s="2" t="s">
        <v>385</v>
      </c>
      <c r="M8" s="4">
        <f t="shared" si="15"/>
        <v>0.182371836377417</v>
      </c>
      <c r="N8" s="4">
        <f t="shared" si="16"/>
        <v>2.38662821127765</v>
      </c>
      <c r="O8" s="4">
        <f t="shared" si="17"/>
        <v>0.92459606283626505</v>
      </c>
      <c r="Q8" t="str">
        <f t="shared" ref="Q8:Q71" si="36">J8</f>
        <v>4</v>
      </c>
      <c r="R8" t="str">
        <f t="shared" ref="R8:R71" si="37">K8</f>
        <v>Vesta</v>
      </c>
      <c r="S8" s="4">
        <f t="shared" ref="S8:S71" si="38">M8</f>
        <v>0.182371836377417</v>
      </c>
      <c r="T8" s="4">
        <f t="shared" ref="T8:T71" si="39">N8</f>
        <v>2.38662821127765</v>
      </c>
      <c r="U8" s="4">
        <f t="shared" ref="U8:U71" si="40">O8</f>
        <v>0.92459606283626505</v>
      </c>
      <c r="V8" s="4">
        <f t="shared" ref="V8:V71" si="41">M9</f>
        <v>-1.01744967471192E-2</v>
      </c>
      <c r="W8" s="4">
        <f t="shared" ref="W8:W71" si="42">N9</f>
        <v>4.1478190529952003E-5</v>
      </c>
      <c r="X8" s="4">
        <f t="shared" ref="X8:X71" si="43">O9</f>
        <v>1.3441576341556201E-3</v>
      </c>
    </row>
    <row r="9" spans="2:24" x14ac:dyDescent="0.35">
      <c r="B9" t="s">
        <v>531</v>
      </c>
      <c r="D9">
        <f t="shared" ref="D9:D72" si="44">FIND("vx,vy,vz ",$B9)</f>
        <v>1</v>
      </c>
      <c r="E9">
        <f t="shared" ref="E9" si="45">FIND(" ",$B9,D9+8)</f>
        <v>9</v>
      </c>
      <c r="F9">
        <f t="shared" ref="F9:G9" si="46">FIND(" ",$B9,E9+1)</f>
        <v>31</v>
      </c>
      <c r="G9">
        <f t="shared" si="46"/>
        <v>52</v>
      </c>
      <c r="H9">
        <f t="shared" si="12"/>
        <v>73</v>
      </c>
      <c r="J9" t="str">
        <f t="shared" ref="J9:J72" si="47">LEFT($B9,D9-1)</f>
        <v/>
      </c>
      <c r="L9" s="2" t="s">
        <v>386</v>
      </c>
      <c r="M9" s="4">
        <f t="shared" si="15"/>
        <v>-1.01744967471192E-2</v>
      </c>
      <c r="N9" s="4">
        <f t="shared" si="16"/>
        <v>4.1478190529952003E-5</v>
      </c>
      <c r="O9" s="4">
        <f t="shared" si="17"/>
        <v>1.3441576341556201E-3</v>
      </c>
    </row>
    <row r="10" spans="2:24" x14ac:dyDescent="0.35">
      <c r="B10" t="s">
        <v>390</v>
      </c>
      <c r="C10">
        <f t="shared" ref="C10:C73" si="48">FIND(" ",$B10)</f>
        <v>2</v>
      </c>
      <c r="D10">
        <f t="shared" ref="D10:D73" si="49">FIND(" x,y,z ",$B10)</f>
        <v>10</v>
      </c>
      <c r="E10">
        <f t="shared" ref="E10" si="50">FIND(" ",$B10,D10+5)</f>
        <v>16</v>
      </c>
      <c r="F10">
        <f t="shared" ref="F10:G10" si="51">FIND(" ",$B10,E10+1)</f>
        <v>37</v>
      </c>
      <c r="G10">
        <f t="shared" si="51"/>
        <v>58</v>
      </c>
      <c r="H10">
        <f t="shared" si="12"/>
        <v>79</v>
      </c>
      <c r="J10" t="str">
        <f t="shared" ref="J10:J73" si="52">LEFT($B10,C10-1)</f>
        <v>5</v>
      </c>
      <c r="K10" t="str">
        <f t="shared" ref="K10:K73" si="53">MID($B10, C10+1,D10-C10-1)</f>
        <v>Astraea</v>
      </c>
      <c r="L10" s="2" t="s">
        <v>385</v>
      </c>
      <c r="M10" s="4">
        <f t="shared" si="15"/>
        <v>2.4892973594884902</v>
      </c>
      <c r="N10" s="4">
        <f t="shared" si="16"/>
        <v>1.0363952651064301</v>
      </c>
      <c r="O10" s="4">
        <f t="shared" si="17"/>
        <v>0.21056319882289401</v>
      </c>
      <c r="Q10" t="str">
        <f t="shared" ref="Q10:Q73" si="54">J10</f>
        <v>5</v>
      </c>
      <c r="R10" t="str">
        <f t="shared" ref="R10:R73" si="55">K10</f>
        <v>Astraea</v>
      </c>
      <c r="S10" s="4">
        <f t="shared" ref="S10:S73" si="56">M10</f>
        <v>2.4892973594884902</v>
      </c>
      <c r="T10" s="4">
        <f t="shared" ref="T10:T73" si="57">N10</f>
        <v>1.0363952651064301</v>
      </c>
      <c r="U10" s="4">
        <f t="shared" ref="U10:U73" si="58">O10</f>
        <v>0.21056319882289401</v>
      </c>
      <c r="V10" s="4">
        <f t="shared" ref="V10:V73" si="59">M11</f>
        <v>-5.5691156046157398E-3</v>
      </c>
      <c r="W10" s="4">
        <f t="shared" ref="W10:W73" si="60">N11</f>
        <v>7.9597329292003197E-3</v>
      </c>
      <c r="X10" s="4">
        <f t="shared" ref="X10:X73" si="61">O11</f>
        <v>3.1139597057313999E-3</v>
      </c>
    </row>
    <row r="11" spans="2:24" x14ac:dyDescent="0.35">
      <c r="B11" t="s">
        <v>532</v>
      </c>
      <c r="D11">
        <f t="shared" ref="D11:D74" si="62">FIND("vx,vy,vz ",$B11)</f>
        <v>1</v>
      </c>
      <c r="E11">
        <f t="shared" ref="E11" si="63">FIND(" ",$B11,D11+8)</f>
        <v>9</v>
      </c>
      <c r="F11">
        <f t="shared" ref="F11:G11" si="64">FIND(" ",$B11,E11+1)</f>
        <v>31</v>
      </c>
      <c r="G11">
        <f t="shared" si="64"/>
        <v>52</v>
      </c>
      <c r="H11">
        <f t="shared" si="12"/>
        <v>73</v>
      </c>
      <c r="J11" t="str">
        <f t="shared" ref="J11:J74" si="65">LEFT($B11,D11-1)</f>
        <v/>
      </c>
      <c r="L11" s="2" t="s">
        <v>386</v>
      </c>
      <c r="M11" s="4">
        <f t="shared" si="15"/>
        <v>-5.5691156046157398E-3</v>
      </c>
      <c r="N11" s="4">
        <f t="shared" si="16"/>
        <v>7.9597329292003197E-3</v>
      </c>
      <c r="O11" s="4">
        <f t="shared" si="17"/>
        <v>3.1139597057313999E-3</v>
      </c>
    </row>
    <row r="12" spans="2:24" x14ac:dyDescent="0.35">
      <c r="B12" t="s">
        <v>391</v>
      </c>
      <c r="C12">
        <f t="shared" ref="C12:C75" si="66">FIND(" ",$B12)</f>
        <v>2</v>
      </c>
      <c r="D12">
        <f t="shared" ref="D12:D75" si="67">FIND(" x,y,z ",$B12)</f>
        <v>7</v>
      </c>
      <c r="E12">
        <f t="shared" ref="E12" si="68">FIND(" ",$B12,D12+5)</f>
        <v>13</v>
      </c>
      <c r="F12">
        <f t="shared" ref="F12:G12" si="69">FIND(" ",$B12,E12+1)</f>
        <v>34</v>
      </c>
      <c r="G12">
        <f t="shared" si="69"/>
        <v>55</v>
      </c>
      <c r="H12">
        <f t="shared" si="12"/>
        <v>76</v>
      </c>
      <c r="J12" t="str">
        <f t="shared" ref="J12:J75" si="70">LEFT($B12,C12-1)</f>
        <v>6</v>
      </c>
      <c r="K12" t="str">
        <f t="shared" ref="K12:K75" si="71">MID($B12, C12+1,D12-C12-1)</f>
        <v>Hebe</v>
      </c>
      <c r="L12" s="2" t="s">
        <v>385</v>
      </c>
      <c r="M12" s="4">
        <f t="shared" si="15"/>
        <v>1.3390494958144901</v>
      </c>
      <c r="N12" s="4">
        <f t="shared" si="16"/>
        <v>1.4427755422066599</v>
      </c>
      <c r="O12" s="4">
        <f t="shared" si="17"/>
        <v>7.9273672077323706E-2</v>
      </c>
      <c r="Q12" t="str">
        <f t="shared" ref="Q12:Q75" si="72">J12</f>
        <v>6</v>
      </c>
      <c r="R12" t="str">
        <f t="shared" ref="R12:R75" si="73">K12</f>
        <v>Hebe</v>
      </c>
      <c r="S12" s="4">
        <f t="shared" ref="S12:S75" si="74">M12</f>
        <v>1.3390494958144901</v>
      </c>
      <c r="T12" s="4">
        <f t="shared" ref="T12:T75" si="75">N12</f>
        <v>1.4427755422066599</v>
      </c>
      <c r="U12" s="4">
        <f t="shared" ref="U12:U75" si="76">O12</f>
        <v>7.9273672077323706E-2</v>
      </c>
      <c r="V12" s="4">
        <f t="shared" ref="V12:V75" si="77">M13</f>
        <v>-8.7759837932586907E-3</v>
      </c>
      <c r="W12" s="4">
        <f t="shared" ref="W12:W75" si="78">N13</f>
        <v>9.4268204723648302E-3</v>
      </c>
      <c r="X12" s="4">
        <f t="shared" ref="X12:X75" si="79">O13</f>
        <v>3.5357161418641801E-3</v>
      </c>
    </row>
    <row r="13" spans="2:24" x14ac:dyDescent="0.35">
      <c r="B13" t="s">
        <v>533</v>
      </c>
      <c r="D13">
        <f t="shared" ref="D13:D76" si="80">FIND("vx,vy,vz ",$B13)</f>
        <v>1</v>
      </c>
      <c r="E13">
        <f t="shared" ref="E13" si="81">FIND(" ",$B13,D13+8)</f>
        <v>9</v>
      </c>
      <c r="F13">
        <f t="shared" ref="F13:G13" si="82">FIND(" ",$B13,E13+1)</f>
        <v>31</v>
      </c>
      <c r="G13">
        <f t="shared" si="82"/>
        <v>52</v>
      </c>
      <c r="H13">
        <f t="shared" si="12"/>
        <v>73</v>
      </c>
      <c r="J13" t="str">
        <f t="shared" ref="J13:J76" si="83">LEFT($B13,D13-1)</f>
        <v/>
      </c>
      <c r="L13" s="2" t="s">
        <v>386</v>
      </c>
      <c r="M13" s="4">
        <f t="shared" si="15"/>
        <v>-8.7759837932586907E-3</v>
      </c>
      <c r="N13" s="4">
        <f t="shared" si="16"/>
        <v>9.4268204723648302E-3</v>
      </c>
      <c r="O13" s="4">
        <f t="shared" si="17"/>
        <v>3.5357161418641801E-3</v>
      </c>
    </row>
    <row r="14" spans="2:24" x14ac:dyDescent="0.35">
      <c r="B14" t="s">
        <v>534</v>
      </c>
      <c r="C14">
        <f t="shared" ref="C14:C77" si="84">FIND(" ",$B14)</f>
        <v>2</v>
      </c>
      <c r="D14">
        <f t="shared" ref="D14:D77" si="85">FIND(" x,y,z ",$B14)</f>
        <v>7</v>
      </c>
      <c r="E14">
        <f t="shared" ref="E14" si="86">FIND(" ",$B14,D14+5)</f>
        <v>13</v>
      </c>
      <c r="F14">
        <f t="shared" ref="F14:G14" si="87">FIND(" ",$B14,E14+1)</f>
        <v>34</v>
      </c>
      <c r="G14">
        <f t="shared" si="87"/>
        <v>56</v>
      </c>
      <c r="H14">
        <f t="shared" si="12"/>
        <v>78</v>
      </c>
      <c r="J14" t="str">
        <f t="shared" ref="J14:J77" si="88">LEFT($B14,C14-1)</f>
        <v>7</v>
      </c>
      <c r="K14" t="str">
        <f t="shared" ref="K14:K77" si="89">MID($B14, C14+1,D14-C14-1)</f>
        <v>Iris</v>
      </c>
      <c r="L14" s="2" t="s">
        <v>385</v>
      </c>
      <c r="M14" s="4">
        <f t="shared" si="15"/>
        <v>1.8924752677903001</v>
      </c>
      <c r="N14" s="4">
        <f t="shared" si="16"/>
        <v>-0.84841474807513895</v>
      </c>
      <c r="O14" s="4">
        <f t="shared" si="17"/>
        <v>-0.15715931904446401</v>
      </c>
      <c r="Q14" t="str">
        <f t="shared" ref="Q14:Q77" si="90">J14</f>
        <v>7</v>
      </c>
      <c r="R14" t="str">
        <f t="shared" ref="R14:R77" si="91">K14</f>
        <v>Iris</v>
      </c>
      <c r="S14" s="4">
        <f t="shared" ref="S14:S77" si="92">M14</f>
        <v>1.8924752677903001</v>
      </c>
      <c r="T14" s="4">
        <f t="shared" ref="T14:T77" si="93">N14</f>
        <v>-0.84841474807513895</v>
      </c>
      <c r="U14" s="4">
        <f t="shared" ref="U14:U77" si="94">O14</f>
        <v>-0.15715931904446401</v>
      </c>
      <c r="V14" s="4">
        <f t="shared" ref="V14:V77" si="95">M15</f>
        <v>2.7869503145706298E-3</v>
      </c>
      <c r="W14" s="4">
        <f t="shared" ref="W14:W77" si="96">N15</f>
        <v>1.1314057384917E-2</v>
      </c>
      <c r="X14" s="4">
        <f t="shared" ref="X14:X77" si="97">O15</f>
        <v>4.9751325770796603E-3</v>
      </c>
    </row>
    <row r="15" spans="2:24" x14ac:dyDescent="0.35">
      <c r="B15" t="s">
        <v>392</v>
      </c>
      <c r="D15">
        <f t="shared" ref="D15:D78" si="98">FIND("vx,vy,vz ",$B15)</f>
        <v>1</v>
      </c>
      <c r="E15">
        <f t="shared" ref="E15" si="99">FIND(" ",$B15,D15+8)</f>
        <v>9</v>
      </c>
      <c r="F15">
        <f t="shared" ref="F15:G15" si="100">FIND(" ",$B15,E15+1)</f>
        <v>30</v>
      </c>
      <c r="G15">
        <f t="shared" si="100"/>
        <v>51</v>
      </c>
      <c r="H15">
        <f t="shared" si="12"/>
        <v>72</v>
      </c>
      <c r="J15" t="str">
        <f t="shared" ref="J15:J78" si="101">LEFT($B15,D15-1)</f>
        <v/>
      </c>
      <c r="L15" s="2" t="s">
        <v>386</v>
      </c>
      <c r="M15" s="4">
        <f t="shared" si="15"/>
        <v>2.7869503145706298E-3</v>
      </c>
      <c r="N15" s="4">
        <f t="shared" si="16"/>
        <v>1.1314057384917E-2</v>
      </c>
      <c r="O15" s="4">
        <f t="shared" si="17"/>
        <v>4.9751325770796603E-3</v>
      </c>
    </row>
    <row r="16" spans="2:24" x14ac:dyDescent="0.35">
      <c r="B16" t="s">
        <v>535</v>
      </c>
      <c r="C16">
        <f t="shared" ref="C16:C79" si="102">FIND(" ",$B16)</f>
        <v>2</v>
      </c>
      <c r="D16">
        <f t="shared" ref="D16:D79" si="103">FIND(" x,y,z ",$B16)</f>
        <v>8</v>
      </c>
      <c r="E16">
        <f t="shared" ref="E16" si="104">FIND(" ",$B16,D16+5)</f>
        <v>14</v>
      </c>
      <c r="F16">
        <f t="shared" ref="F16:G16" si="105">FIND(" ",$B16,E16+1)</f>
        <v>36</v>
      </c>
      <c r="G16">
        <f t="shared" si="105"/>
        <v>57</v>
      </c>
      <c r="H16">
        <f t="shared" si="12"/>
        <v>78</v>
      </c>
      <c r="J16" t="str">
        <f t="shared" ref="J16:J79" si="106">LEFT($B16,C16-1)</f>
        <v>8</v>
      </c>
      <c r="K16" t="str">
        <f t="shared" ref="K16:K79" si="107">MID($B16, C16+1,D16-C16-1)</f>
        <v>Flora</v>
      </c>
      <c r="L16" s="2" t="s">
        <v>385</v>
      </c>
      <c r="M16" s="4">
        <f t="shared" si="15"/>
        <v>-2.1196558924303801</v>
      </c>
      <c r="N16" s="4">
        <f t="shared" si="16"/>
        <v>0.80846623398121997</v>
      </c>
      <c r="O16" s="4">
        <f t="shared" si="17"/>
        <v>0.53339787177901199</v>
      </c>
      <c r="Q16" t="str">
        <f t="shared" ref="Q16:Q79" si="108">J16</f>
        <v>8</v>
      </c>
      <c r="R16" t="str">
        <f t="shared" ref="R16:R79" si="109">K16</f>
        <v>Flora</v>
      </c>
      <c r="S16" s="4">
        <f t="shared" ref="S16:S79" si="110">M16</f>
        <v>-2.1196558924303801</v>
      </c>
      <c r="T16" s="4">
        <f t="shared" ref="T16:T79" si="111">N16</f>
        <v>0.80846623398121997</v>
      </c>
      <c r="U16" s="4">
        <f t="shared" ref="U16:U79" si="112">O16</f>
        <v>0.53339787177901199</v>
      </c>
      <c r="V16" s="4">
        <f t="shared" ref="V16:V79" si="113">M17</f>
        <v>-5.8180983201559797E-3</v>
      </c>
      <c r="W16" s="4">
        <f t="shared" ref="W16:W79" si="114">N17</f>
        <v>-8.8119433278095599E-3</v>
      </c>
      <c r="X16" s="4">
        <f t="shared" ref="X16:X79" si="115">O17</f>
        <v>-2.8353308934915499E-3</v>
      </c>
    </row>
    <row r="17" spans="2:24" x14ac:dyDescent="0.35">
      <c r="B17" t="s">
        <v>536</v>
      </c>
      <c r="D17">
        <f t="shared" ref="D17:D80" si="116">FIND("vx,vy,vz ",$B17)</f>
        <v>1</v>
      </c>
      <c r="E17">
        <f t="shared" ref="E17" si="117">FIND(" ",$B17,D17+8)</f>
        <v>9</v>
      </c>
      <c r="F17">
        <f t="shared" ref="F17:G17" si="118">FIND(" ",$B17,E17+1)</f>
        <v>31</v>
      </c>
      <c r="G17">
        <f t="shared" si="118"/>
        <v>53</v>
      </c>
      <c r="H17">
        <f t="shared" si="12"/>
        <v>75</v>
      </c>
      <c r="J17" t="str">
        <f t="shared" ref="J17:J80" si="119">LEFT($B17,D17-1)</f>
        <v/>
      </c>
      <c r="L17" s="2" t="s">
        <v>386</v>
      </c>
      <c r="M17" s="4">
        <f t="shared" si="15"/>
        <v>-5.8180983201559797E-3</v>
      </c>
      <c r="N17" s="4">
        <f t="shared" si="16"/>
        <v>-8.8119433278095599E-3</v>
      </c>
      <c r="O17" s="4">
        <f t="shared" si="17"/>
        <v>-2.8353308934915499E-3</v>
      </c>
    </row>
    <row r="18" spans="2:24" x14ac:dyDescent="0.35">
      <c r="B18" t="s">
        <v>537</v>
      </c>
      <c r="C18">
        <f t="shared" ref="C18:C81" si="120">FIND(" ",$B18)</f>
        <v>2</v>
      </c>
      <c r="D18">
        <f t="shared" ref="D18:D81" si="121">FIND(" x,y,z ",$B18)</f>
        <v>8</v>
      </c>
      <c r="E18">
        <f t="shared" ref="E18" si="122">FIND(" ",$B18,D18+5)</f>
        <v>14</v>
      </c>
      <c r="F18">
        <f t="shared" ref="F18:G18" si="123">FIND(" ",$B18,E18+1)</f>
        <v>36</v>
      </c>
      <c r="G18">
        <f t="shared" si="123"/>
        <v>58</v>
      </c>
      <c r="H18">
        <f t="shared" si="12"/>
        <v>79</v>
      </c>
      <c r="J18" t="str">
        <f t="shared" ref="J18:J81" si="124">LEFT($B18,C18-1)</f>
        <v>9</v>
      </c>
      <c r="K18" t="str">
        <f t="shared" ref="K18:K81" si="125">MID($B18, C18+1,D18-C18-1)</f>
        <v>Metis</v>
      </c>
      <c r="L18" s="2" t="s">
        <v>385</v>
      </c>
      <c r="M18" s="4">
        <f t="shared" si="15"/>
        <v>-2.4246583337786798</v>
      </c>
      <c r="N18" s="4">
        <f t="shared" si="16"/>
        <v>-0.12532559424263001</v>
      </c>
      <c r="O18" s="4">
        <f t="shared" si="17"/>
        <v>0.18596626777332101</v>
      </c>
      <c r="Q18" t="str">
        <f t="shared" ref="Q18:Q81" si="126">J18</f>
        <v>9</v>
      </c>
      <c r="R18" t="str">
        <f t="shared" ref="R18:R81" si="127">K18</f>
        <v>Metis</v>
      </c>
      <c r="S18" s="4">
        <f t="shared" ref="S18:S81" si="128">M18</f>
        <v>-2.4246583337786798</v>
      </c>
      <c r="T18" s="4">
        <f t="shared" ref="T18:T81" si="129">N18</f>
        <v>-0.12532559424263001</v>
      </c>
      <c r="U18" s="4">
        <f t="shared" ref="U18:U81" si="130">O18</f>
        <v>0.18596626777332101</v>
      </c>
      <c r="V18" s="4">
        <f t="shared" ref="V18:V81" si="131">M19</f>
        <v>-1.16691435251271E-3</v>
      </c>
      <c r="W18" s="4">
        <f t="shared" ref="W18:W81" si="132">N19</f>
        <v>-9.8453483099990805E-3</v>
      </c>
      <c r="X18" s="4">
        <f t="shared" ref="X18:X81" si="133">O19</f>
        <v>-4.5596675125801197E-3</v>
      </c>
    </row>
    <row r="19" spans="2:24" x14ac:dyDescent="0.35">
      <c r="B19" t="s">
        <v>538</v>
      </c>
      <c r="D19">
        <f t="shared" ref="D19:D82" si="134">FIND("vx,vy,vz ",$B19)</f>
        <v>1</v>
      </c>
      <c r="E19">
        <f t="shared" ref="E19" si="135">FIND(" ",$B19,D19+8)</f>
        <v>9</v>
      </c>
      <c r="F19">
        <f t="shared" ref="F19:G19" si="136">FIND(" ",$B19,E19+1)</f>
        <v>31</v>
      </c>
      <c r="G19">
        <f t="shared" si="136"/>
        <v>53</v>
      </c>
      <c r="H19">
        <f t="shared" si="12"/>
        <v>75</v>
      </c>
      <c r="J19" t="str">
        <f t="shared" ref="J19:J82" si="137">LEFT($B19,D19-1)</f>
        <v/>
      </c>
      <c r="L19" s="2" t="s">
        <v>386</v>
      </c>
      <c r="M19" s="4">
        <f t="shared" si="15"/>
        <v>-1.16691435251271E-3</v>
      </c>
      <c r="N19" s="4">
        <f t="shared" si="16"/>
        <v>-9.8453483099990805E-3</v>
      </c>
      <c r="O19" s="4">
        <f t="shared" si="17"/>
        <v>-4.5596675125801197E-3</v>
      </c>
    </row>
    <row r="20" spans="2:24" x14ac:dyDescent="0.35">
      <c r="B20" t="s">
        <v>393</v>
      </c>
      <c r="C20">
        <f t="shared" ref="C20:C83" si="138">FIND(" ",$B20)</f>
        <v>3</v>
      </c>
      <c r="D20">
        <f t="shared" ref="D20:D83" si="139">FIND(" x,y,z ",$B20)</f>
        <v>10</v>
      </c>
      <c r="E20">
        <f t="shared" ref="E20" si="140">FIND(" ",$B20,D20+5)</f>
        <v>16</v>
      </c>
      <c r="F20">
        <f t="shared" ref="F20:G20" si="141">FIND(" ",$B20,E20+1)</f>
        <v>37</v>
      </c>
      <c r="G20">
        <f t="shared" si="141"/>
        <v>58</v>
      </c>
      <c r="H20">
        <f t="shared" si="12"/>
        <v>79</v>
      </c>
      <c r="J20" t="str">
        <f t="shared" ref="J20:J83" si="142">LEFT($B20,C20-1)</f>
        <v>10</v>
      </c>
      <c r="K20" t="str">
        <f t="shared" ref="K20:K83" si="143">MID($B20, C20+1,D20-C20-1)</f>
        <v>Hygiea</v>
      </c>
      <c r="L20" s="2" t="s">
        <v>385</v>
      </c>
      <c r="M20" s="4">
        <f t="shared" si="15"/>
        <v>2.4442575697547699</v>
      </c>
      <c r="N20" s="4">
        <f t="shared" si="16"/>
        <v>2.1805916497260198</v>
      </c>
      <c r="O20" s="4">
        <f t="shared" si="17"/>
        <v>1.16285508253095</v>
      </c>
      <c r="Q20" t="str">
        <f t="shared" ref="Q20:Q83" si="144">J20</f>
        <v>10</v>
      </c>
      <c r="R20" t="str">
        <f t="shared" ref="R20:R83" si="145">K20</f>
        <v>Hygiea</v>
      </c>
      <c r="S20" s="4">
        <f t="shared" ref="S20:S83" si="146">M20</f>
        <v>2.4442575697547699</v>
      </c>
      <c r="T20" s="4">
        <f t="shared" ref="T20:T83" si="147">N20</f>
        <v>2.1805916497260198</v>
      </c>
      <c r="U20" s="4">
        <f t="shared" ref="U20:U83" si="148">O20</f>
        <v>1.16285508253095</v>
      </c>
      <c r="V20" s="4">
        <f t="shared" ref="V20:V83" si="149">M21</f>
        <v>-5.9245059195703496E-3</v>
      </c>
      <c r="W20" s="4">
        <f t="shared" ref="W20:W83" si="150">N21</f>
        <v>5.9796864417360302E-3</v>
      </c>
      <c r="X20" s="4">
        <f t="shared" ref="X20:X83" si="151">O21</f>
        <v>2.2864386109255198E-3</v>
      </c>
    </row>
    <row r="21" spans="2:24" x14ac:dyDescent="0.35">
      <c r="B21" t="s">
        <v>539</v>
      </c>
      <c r="D21">
        <f t="shared" ref="D21:D84" si="152">FIND("vx,vy,vz ",$B21)</f>
        <v>1</v>
      </c>
      <c r="E21">
        <f t="shared" ref="E21" si="153">FIND(" ",$B21,D21+8)</f>
        <v>9</v>
      </c>
      <c r="F21">
        <f t="shared" ref="F21:G21" si="154">FIND(" ",$B21,E21+1)</f>
        <v>31</v>
      </c>
      <c r="G21">
        <f t="shared" si="154"/>
        <v>52</v>
      </c>
      <c r="H21">
        <f t="shared" si="12"/>
        <v>73</v>
      </c>
      <c r="J21" t="str">
        <f t="shared" ref="J21:J84" si="155">LEFT($B21,D21-1)</f>
        <v/>
      </c>
      <c r="L21" s="2" t="s">
        <v>386</v>
      </c>
      <c r="M21" s="4">
        <f t="shared" si="15"/>
        <v>-5.9245059195703496E-3</v>
      </c>
      <c r="N21" s="4">
        <f t="shared" si="16"/>
        <v>5.9796864417360302E-3</v>
      </c>
      <c r="O21" s="4">
        <f t="shared" si="17"/>
        <v>2.2864386109255198E-3</v>
      </c>
    </row>
    <row r="22" spans="2:24" x14ac:dyDescent="0.35">
      <c r="B22" t="s">
        <v>540</v>
      </c>
      <c r="C22">
        <f t="shared" ref="C22:C85" si="156">FIND(" ",$B22)</f>
        <v>3</v>
      </c>
      <c r="D22">
        <f t="shared" ref="D22:D85" si="157">FIND(" x,y,z ",$B22)</f>
        <v>14</v>
      </c>
      <c r="E22">
        <f t="shared" ref="E22" si="158">FIND(" ",$B22,D22+5)</f>
        <v>20</v>
      </c>
      <c r="F22">
        <f t="shared" ref="F22:G22" si="159">FIND(" ",$B22,E22+1)</f>
        <v>42</v>
      </c>
      <c r="G22">
        <f t="shared" si="159"/>
        <v>64</v>
      </c>
      <c r="H22">
        <f t="shared" si="12"/>
        <v>86</v>
      </c>
      <c r="J22" t="str">
        <f t="shared" ref="J22:J85" si="160">LEFT($B22,C22-1)</f>
        <v>11</v>
      </c>
      <c r="K22" t="str">
        <f t="shared" ref="K22:K85" si="161">MID($B22, C22+1,D22-C22-1)</f>
        <v>Parthenope</v>
      </c>
      <c r="L22" s="2" t="s">
        <v>385</v>
      </c>
      <c r="M22" s="4">
        <f t="shared" si="15"/>
        <v>-1.2319334946136999</v>
      </c>
      <c r="N22" s="4">
        <f t="shared" si="16"/>
        <v>-1.94158421902486</v>
      </c>
      <c r="O22" s="4">
        <f t="shared" si="17"/>
        <v>-0.64865213588745696</v>
      </c>
      <c r="Q22" t="str">
        <f t="shared" ref="Q22:Q85" si="162">J22</f>
        <v>11</v>
      </c>
      <c r="R22" t="str">
        <f t="shared" ref="R22:R85" si="163">K22</f>
        <v>Parthenope</v>
      </c>
      <c r="S22" s="4">
        <f t="shared" ref="S22:S85" si="164">M22</f>
        <v>-1.2319334946136999</v>
      </c>
      <c r="T22" s="4">
        <f t="shared" ref="T22:T85" si="165">N22</f>
        <v>-1.94158421902486</v>
      </c>
      <c r="U22" s="4">
        <f t="shared" ref="U22:U85" si="166">O22</f>
        <v>-0.64865213588745696</v>
      </c>
      <c r="V22" s="4">
        <f t="shared" ref="V22:V85" si="167">M23</f>
        <v>1.01467299384424E-2</v>
      </c>
      <c r="W22" s="4">
        <f t="shared" ref="W22:W85" si="168">N23</f>
        <v>-4.3105783839416803E-3</v>
      </c>
      <c r="X22" s="4">
        <f t="shared" ref="X22:X85" si="169">O23</f>
        <v>-2.3423167860274498E-3</v>
      </c>
    </row>
    <row r="23" spans="2:24" x14ac:dyDescent="0.35">
      <c r="B23" t="s">
        <v>541</v>
      </c>
      <c r="D23">
        <f t="shared" ref="D23:D86" si="170">FIND("vx,vy,vz ",$B23)</f>
        <v>1</v>
      </c>
      <c r="E23">
        <f t="shared" ref="E23" si="171">FIND(" ",$B23,D23+8)</f>
        <v>9</v>
      </c>
      <c r="F23">
        <f t="shared" ref="F23:G23" si="172">FIND(" ",$B23,E23+1)</f>
        <v>30</v>
      </c>
      <c r="G23">
        <f t="shared" si="172"/>
        <v>52</v>
      </c>
      <c r="H23">
        <f t="shared" si="12"/>
        <v>74</v>
      </c>
      <c r="J23" t="str">
        <f t="shared" ref="J23:J86" si="173">LEFT($B23,D23-1)</f>
        <v/>
      </c>
      <c r="L23" s="2" t="s">
        <v>386</v>
      </c>
      <c r="M23" s="4">
        <f t="shared" si="15"/>
        <v>1.01467299384424E-2</v>
      </c>
      <c r="N23" s="4">
        <f t="shared" si="16"/>
        <v>-4.3105783839416803E-3</v>
      </c>
      <c r="O23" s="4">
        <f t="shared" si="17"/>
        <v>-2.3423167860274498E-3</v>
      </c>
    </row>
    <row r="24" spans="2:24" x14ac:dyDescent="0.35">
      <c r="B24" t="s">
        <v>542</v>
      </c>
      <c r="C24">
        <f t="shared" ref="C24:C87" si="174">FIND(" ",$B24)</f>
        <v>3</v>
      </c>
      <c r="D24">
        <f t="shared" ref="D24:D87" si="175">FIND(" x,y,z ",$B24)</f>
        <v>10</v>
      </c>
      <c r="E24">
        <f t="shared" ref="E24" si="176">FIND(" ",$B24,D24+5)</f>
        <v>16</v>
      </c>
      <c r="F24">
        <f t="shared" ref="F24:G24" si="177">FIND(" ",$B24,E24+1)</f>
        <v>37</v>
      </c>
      <c r="G24">
        <f t="shared" si="177"/>
        <v>59</v>
      </c>
      <c r="H24">
        <f t="shared" si="12"/>
        <v>81</v>
      </c>
      <c r="J24" t="str">
        <f t="shared" ref="J24:J87" si="178">LEFT($B24,C24-1)</f>
        <v>13</v>
      </c>
      <c r="K24" t="str">
        <f t="shared" ref="K24:K87" si="179">MID($B24, C24+1,D24-C24-1)</f>
        <v>Egeria</v>
      </c>
      <c r="L24" s="2" t="s">
        <v>385</v>
      </c>
      <c r="M24" s="4">
        <f t="shared" si="15"/>
        <v>1.11047003563519</v>
      </c>
      <c r="N24" s="4">
        <f t="shared" si="16"/>
        <v>-1.95688363090968</v>
      </c>
      <c r="O24" s="4">
        <f t="shared" si="17"/>
        <v>-1.66972917693999</v>
      </c>
      <c r="Q24" t="str">
        <f t="shared" ref="Q24:Q87" si="180">J24</f>
        <v>13</v>
      </c>
      <c r="R24" t="str">
        <f t="shared" ref="R24:R87" si="181">K24</f>
        <v>Egeria</v>
      </c>
      <c r="S24" s="4">
        <f t="shared" ref="S24:S87" si="182">M24</f>
        <v>1.11047003563519</v>
      </c>
      <c r="T24" s="4">
        <f t="shared" ref="T24:T87" si="183">N24</f>
        <v>-1.95688363090968</v>
      </c>
      <c r="U24" s="4">
        <f t="shared" ref="U24:U87" si="184">O24</f>
        <v>-1.66972917693999</v>
      </c>
      <c r="V24" s="4">
        <f t="shared" ref="V24:V87" si="185">M25</f>
        <v>8.8504845108733302E-3</v>
      </c>
      <c r="W24" s="4">
        <f t="shared" ref="W24:W87" si="186">N25</f>
        <v>4.1682214602447804E-3</v>
      </c>
      <c r="X24" s="4">
        <f t="shared" ref="X24:X87" si="187">O25</f>
        <v>7.9348927940269399E-4</v>
      </c>
    </row>
    <row r="25" spans="2:24" x14ac:dyDescent="0.35">
      <c r="B25" t="s">
        <v>394</v>
      </c>
      <c r="D25">
        <f t="shared" ref="D25:D88" si="188">FIND("vx,vy,vz ",$B25)</f>
        <v>1</v>
      </c>
      <c r="E25">
        <f t="shared" ref="E25" si="189">FIND(" ",$B25,D25+8)</f>
        <v>9</v>
      </c>
      <c r="F25">
        <f t="shared" ref="F25:G25" si="190">FIND(" ",$B25,E25+1)</f>
        <v>30</v>
      </c>
      <c r="G25">
        <f t="shared" si="190"/>
        <v>51</v>
      </c>
      <c r="H25">
        <f t="shared" si="12"/>
        <v>72</v>
      </c>
      <c r="J25" t="str">
        <f t="shared" ref="J25:J88" si="191">LEFT($B25,D25-1)</f>
        <v/>
      </c>
      <c r="L25" s="2" t="s">
        <v>386</v>
      </c>
      <c r="M25" s="4">
        <f t="shared" si="15"/>
        <v>8.8504845108733302E-3</v>
      </c>
      <c r="N25" s="4">
        <f t="shared" si="16"/>
        <v>4.1682214602447804E-3</v>
      </c>
      <c r="O25" s="4">
        <f t="shared" si="17"/>
        <v>7.9348927940269399E-4</v>
      </c>
    </row>
    <row r="26" spans="2:24" x14ac:dyDescent="0.35">
      <c r="B26" t="s">
        <v>543</v>
      </c>
      <c r="C26">
        <f t="shared" ref="C26:C89" si="192">FIND(" ",$B26)</f>
        <v>3</v>
      </c>
      <c r="D26">
        <f t="shared" ref="D26:D89" si="193">FIND(" x,y,z ",$B26)</f>
        <v>9</v>
      </c>
      <c r="E26">
        <f t="shared" ref="E26" si="194">FIND(" ",$B26,D26+5)</f>
        <v>15</v>
      </c>
      <c r="F26">
        <f t="shared" ref="F26:G26" si="195">FIND(" ",$B26,E26+1)</f>
        <v>36</v>
      </c>
      <c r="G26">
        <f t="shared" si="195"/>
        <v>57</v>
      </c>
      <c r="H26">
        <f t="shared" si="12"/>
        <v>79</v>
      </c>
      <c r="J26" t="str">
        <f t="shared" ref="J26:J89" si="196">LEFT($B26,C26-1)</f>
        <v>14</v>
      </c>
      <c r="K26" t="str">
        <f t="shared" ref="K26:K89" si="197">MID($B26, C26+1,D26-C26-1)</f>
        <v>Irene</v>
      </c>
      <c r="L26" s="2" t="s">
        <v>385</v>
      </c>
      <c r="M26" s="4">
        <f t="shared" si="15"/>
        <v>2.9689595527504</v>
      </c>
      <c r="N26" s="4">
        <f t="shared" si="16"/>
        <v>0.17953460587814801</v>
      </c>
      <c r="O26" s="4">
        <f t="shared" si="17"/>
        <v>-0.44149321247666701</v>
      </c>
      <c r="Q26" t="str">
        <f t="shared" ref="Q26:Q89" si="198">J26</f>
        <v>14</v>
      </c>
      <c r="R26" t="str">
        <f t="shared" ref="R26:R89" si="199">K26</f>
        <v>Irene</v>
      </c>
      <c r="S26" s="4">
        <f t="shared" ref="S26:S89" si="200">M26</f>
        <v>2.9689595527504</v>
      </c>
      <c r="T26" s="4">
        <f t="shared" ref="T26:T89" si="201">N26</f>
        <v>0.17953460587814801</v>
      </c>
      <c r="U26" s="4">
        <f t="shared" ref="U26:U89" si="202">O26</f>
        <v>-0.44149321247666701</v>
      </c>
      <c r="V26" s="4">
        <f t="shared" ref="V26:V89" si="203">M27</f>
        <v>1.1443109796988201E-4</v>
      </c>
      <c r="W26" s="4">
        <f t="shared" ref="W26:W89" si="204">N27</f>
        <v>8.3137513938726405E-3</v>
      </c>
      <c r="X26" s="4">
        <f t="shared" ref="X26:X89" si="205">O27</f>
        <v>3.664818027075E-3</v>
      </c>
    </row>
    <row r="27" spans="2:24" x14ac:dyDescent="0.35">
      <c r="B27" t="s">
        <v>395</v>
      </c>
      <c r="D27">
        <f t="shared" ref="D27:D90" si="206">FIND("vx,vy,vz ",$B27)</f>
        <v>1</v>
      </c>
      <c r="E27">
        <f t="shared" ref="E27" si="207">FIND(" ",$B27,D27+8)</f>
        <v>9</v>
      </c>
      <c r="F27">
        <f t="shared" ref="F27:G27" si="208">FIND(" ",$B27,E27+1)</f>
        <v>30</v>
      </c>
      <c r="G27">
        <f t="shared" si="208"/>
        <v>51</v>
      </c>
      <c r="H27">
        <f t="shared" si="12"/>
        <v>72</v>
      </c>
      <c r="J27" t="str">
        <f t="shared" ref="J27:J90" si="209">LEFT($B27,D27-1)</f>
        <v/>
      </c>
      <c r="L27" s="2" t="s">
        <v>386</v>
      </c>
      <c r="M27" s="4">
        <f t="shared" si="15"/>
        <v>1.1443109796988201E-4</v>
      </c>
      <c r="N27" s="4">
        <f t="shared" si="16"/>
        <v>8.3137513938726405E-3</v>
      </c>
      <c r="O27" s="4">
        <f t="shared" si="17"/>
        <v>3.664818027075E-3</v>
      </c>
    </row>
    <row r="28" spans="2:24" x14ac:dyDescent="0.35">
      <c r="B28" t="s">
        <v>544</v>
      </c>
      <c r="C28">
        <f t="shared" ref="C28:C91" si="210">FIND(" ",$B28)</f>
        <v>3</v>
      </c>
      <c r="D28">
        <f t="shared" ref="D28:D91" si="211">FIND(" x,y,z ",$B28)</f>
        <v>11</v>
      </c>
      <c r="E28">
        <f t="shared" ref="E28" si="212">FIND(" ",$B28,D28+5)</f>
        <v>17</v>
      </c>
      <c r="F28">
        <f t="shared" ref="F28:G28" si="213">FIND(" ",$B28,E28+1)</f>
        <v>39</v>
      </c>
      <c r="G28">
        <f t="shared" si="213"/>
        <v>60</v>
      </c>
      <c r="H28">
        <f t="shared" si="12"/>
        <v>81</v>
      </c>
      <c r="J28" t="str">
        <f t="shared" ref="J28:J91" si="214">LEFT($B28,C28-1)</f>
        <v>15</v>
      </c>
      <c r="K28" t="str">
        <f t="shared" ref="K28:K91" si="215">MID($B28, C28+1,D28-C28-1)</f>
        <v>Eunomia</v>
      </c>
      <c r="L28" s="2" t="s">
        <v>385</v>
      </c>
      <c r="M28" s="4">
        <f t="shared" si="15"/>
        <v>-1.4383976615463501</v>
      </c>
      <c r="N28" s="4">
        <f t="shared" si="16"/>
        <v>2.0012876391718399</v>
      </c>
      <c r="O28" s="4">
        <f t="shared" si="17"/>
        <v>0.76725726956609397</v>
      </c>
      <c r="Q28" t="str">
        <f t="shared" ref="Q28:Q91" si="216">J28</f>
        <v>15</v>
      </c>
      <c r="R28" t="str">
        <f t="shared" ref="R28:R91" si="217">K28</f>
        <v>Eunomia</v>
      </c>
      <c r="S28" s="4">
        <f t="shared" ref="S28:S91" si="218">M28</f>
        <v>-1.4383976615463501</v>
      </c>
      <c r="T28" s="4">
        <f t="shared" ref="T28:T91" si="219">N28</f>
        <v>2.0012876391718399</v>
      </c>
      <c r="U28" s="4">
        <f t="shared" ref="U28:U91" si="220">O28</f>
        <v>0.76725726956609397</v>
      </c>
      <c r="V28" s="4">
        <f t="shared" ref="V28:V91" si="221">M29</f>
        <v>-9.7356660145826602E-3</v>
      </c>
      <c r="W28" s="4">
        <f t="shared" ref="W28:W91" si="222">N29</f>
        <v>-2.9815348183660699E-3</v>
      </c>
      <c r="X28" s="4">
        <f t="shared" ref="X28:X91" si="223">O29</f>
        <v>-3.6940808719858101E-3</v>
      </c>
    </row>
    <row r="29" spans="2:24" x14ac:dyDescent="0.35">
      <c r="B29" t="s">
        <v>545</v>
      </c>
      <c r="D29">
        <f t="shared" ref="D29:D92" si="224">FIND("vx,vy,vz ",$B29)</f>
        <v>1</v>
      </c>
      <c r="E29">
        <f t="shared" ref="E29" si="225">FIND(" ",$B29,D29+8)</f>
        <v>9</v>
      </c>
      <c r="F29">
        <f t="shared" ref="F29:G29" si="226">FIND(" ",$B29,E29+1)</f>
        <v>31</v>
      </c>
      <c r="G29">
        <f t="shared" si="226"/>
        <v>53</v>
      </c>
      <c r="H29">
        <f t="shared" si="12"/>
        <v>75</v>
      </c>
      <c r="J29" t="str">
        <f t="shared" ref="J29:J92" si="227">LEFT($B29,D29-1)</f>
        <v/>
      </c>
      <c r="L29" s="2" t="s">
        <v>386</v>
      </c>
      <c r="M29" s="4">
        <f t="shared" si="15"/>
        <v>-9.7356660145826602E-3</v>
      </c>
      <c r="N29" s="4">
        <f t="shared" si="16"/>
        <v>-2.9815348183660699E-3</v>
      </c>
      <c r="O29" s="4">
        <f t="shared" si="17"/>
        <v>-3.6940808719858101E-3</v>
      </c>
    </row>
    <row r="30" spans="2:24" x14ac:dyDescent="0.35">
      <c r="B30" t="s">
        <v>546</v>
      </c>
      <c r="C30">
        <f t="shared" ref="C30:C93" si="228">FIND(" ",$B30)</f>
        <v>3</v>
      </c>
      <c r="D30">
        <f t="shared" ref="D30:D93" si="229">FIND(" x,y,z ",$B30)</f>
        <v>10</v>
      </c>
      <c r="E30">
        <f t="shared" ref="E30" si="230">FIND(" ",$B30,D30+5)</f>
        <v>16</v>
      </c>
      <c r="F30">
        <f t="shared" ref="F30:G30" si="231">FIND(" ",$B30,E30+1)</f>
        <v>37</v>
      </c>
      <c r="G30">
        <f t="shared" si="231"/>
        <v>59</v>
      </c>
      <c r="H30">
        <f t="shared" si="12"/>
        <v>81</v>
      </c>
      <c r="J30" t="str">
        <f t="shared" ref="J30:J93" si="232">LEFT($B30,C30-1)</f>
        <v>16</v>
      </c>
      <c r="K30" t="str">
        <f t="shared" ref="K30:K93" si="233">MID($B30, C30+1,D30-C30-1)</f>
        <v>Psyche</v>
      </c>
      <c r="L30" s="2" t="s">
        <v>385</v>
      </c>
      <c r="M30" s="4">
        <f t="shared" si="15"/>
        <v>1.4590692692128</v>
      </c>
      <c r="N30" s="4">
        <f t="shared" si="16"/>
        <v>-2.19428696105716</v>
      </c>
      <c r="O30" s="4">
        <f t="shared" si="17"/>
        <v>-0.87204542072038904</v>
      </c>
      <c r="Q30" t="str">
        <f t="shared" ref="Q30:Q93" si="234">J30</f>
        <v>16</v>
      </c>
      <c r="R30" t="str">
        <f t="shared" ref="R30:R93" si="235">K30</f>
        <v>Psyche</v>
      </c>
      <c r="S30" s="4">
        <f t="shared" ref="S30:S93" si="236">M30</f>
        <v>1.4590692692128</v>
      </c>
      <c r="T30" s="4">
        <f t="shared" ref="T30:T93" si="237">N30</f>
        <v>-2.19428696105716</v>
      </c>
      <c r="U30" s="4">
        <f t="shared" ref="U30:U93" si="238">O30</f>
        <v>-0.87204542072038904</v>
      </c>
      <c r="V30" s="4">
        <f t="shared" ref="V30:V93" si="239">M31</f>
        <v>8.1938669708820598E-3</v>
      </c>
      <c r="W30" s="4">
        <f t="shared" ref="W30:W93" si="240">N31</f>
        <v>6.3288977366184503E-3</v>
      </c>
      <c r="X30" s="4">
        <f t="shared" ref="X30:X93" si="241">O31</f>
        <v>2.1670692064483799E-3</v>
      </c>
    </row>
    <row r="31" spans="2:24" x14ac:dyDescent="0.35">
      <c r="B31" t="s">
        <v>396</v>
      </c>
      <c r="D31">
        <f t="shared" ref="D31:D94" si="242">FIND("vx,vy,vz ",$B31)</f>
        <v>1</v>
      </c>
      <c r="E31">
        <f t="shared" ref="E31" si="243">FIND(" ",$B31,D31+8)</f>
        <v>9</v>
      </c>
      <c r="F31">
        <f t="shared" ref="F31:G31" si="244">FIND(" ",$B31,E31+1)</f>
        <v>30</v>
      </c>
      <c r="G31">
        <f t="shared" si="244"/>
        <v>51</v>
      </c>
      <c r="H31">
        <f t="shared" si="12"/>
        <v>72</v>
      </c>
      <c r="J31" t="str">
        <f t="shared" ref="J31:J94" si="245">LEFT($B31,D31-1)</f>
        <v/>
      </c>
      <c r="L31" s="2" t="s">
        <v>386</v>
      </c>
      <c r="M31" s="4">
        <f t="shared" si="15"/>
        <v>8.1938669708820598E-3</v>
      </c>
      <c r="N31" s="4">
        <f t="shared" si="16"/>
        <v>6.3288977366184503E-3</v>
      </c>
      <c r="O31" s="4">
        <f t="shared" si="17"/>
        <v>2.1670692064483799E-3</v>
      </c>
    </row>
    <row r="32" spans="2:24" x14ac:dyDescent="0.35">
      <c r="B32" t="s">
        <v>547</v>
      </c>
      <c r="C32">
        <f t="shared" ref="C32:C95" si="246">FIND(" ",$B32)</f>
        <v>3</v>
      </c>
      <c r="D32">
        <f t="shared" ref="D32:D95" si="247">FIND(" x,y,z ",$B32)</f>
        <v>13</v>
      </c>
      <c r="E32">
        <f t="shared" ref="E32" si="248">FIND(" ",$B32,D32+5)</f>
        <v>19</v>
      </c>
      <c r="F32">
        <f t="shared" ref="F32:G32" si="249">FIND(" ",$B32,E32+1)</f>
        <v>41</v>
      </c>
      <c r="G32">
        <f t="shared" si="249"/>
        <v>63</v>
      </c>
      <c r="H32">
        <f t="shared" si="12"/>
        <v>84</v>
      </c>
      <c r="J32" t="str">
        <f t="shared" ref="J32:J95" si="250">LEFT($B32,C32-1)</f>
        <v>18</v>
      </c>
      <c r="K32" t="str">
        <f t="shared" ref="K32:K95" si="251">MID($B32, C32+1,D32-C32-1)</f>
        <v>Melpomene</v>
      </c>
      <c r="L32" s="2" t="s">
        <v>385</v>
      </c>
      <c r="M32" s="4">
        <f t="shared" si="15"/>
        <v>-2.7421330255336498</v>
      </c>
      <c r="N32" s="4">
        <f t="shared" si="16"/>
        <v>-1.2766315168109299E-2</v>
      </c>
      <c r="O32" s="4">
        <f t="shared" si="17"/>
        <v>0.239819478175997</v>
      </c>
      <c r="Q32" t="str">
        <f t="shared" ref="Q32:Q95" si="252">J32</f>
        <v>18</v>
      </c>
      <c r="R32" t="str">
        <f t="shared" ref="R32:R95" si="253">K32</f>
        <v>Melpomene</v>
      </c>
      <c r="S32" s="4">
        <f t="shared" ref="S32:S95" si="254">M32</f>
        <v>-2.7421330255336498</v>
      </c>
      <c r="T32" s="4">
        <f t="shared" ref="T32:T95" si="255">N32</f>
        <v>-1.2766315168109299E-2</v>
      </c>
      <c r="U32" s="4">
        <f t="shared" ref="U32:U95" si="256">O32</f>
        <v>0.239819478175997</v>
      </c>
      <c r="V32" s="4">
        <f t="shared" ref="V32:V95" si="257">M33</f>
        <v>-9.9636177322302193E-4</v>
      </c>
      <c r="W32" s="4">
        <f t="shared" ref="W32:W95" si="258">N33</f>
        <v>-8.9535514234508305E-3</v>
      </c>
      <c r="X32" s="4">
        <f t="shared" ref="X32:X95" si="259">O33</f>
        <v>-2.2375828130530798E-3</v>
      </c>
    </row>
    <row r="33" spans="2:24" x14ac:dyDescent="0.35">
      <c r="B33" t="s">
        <v>548</v>
      </c>
      <c r="D33">
        <f t="shared" ref="D33:D96" si="260">FIND("vx,vy,vz ",$B33)</f>
        <v>1</v>
      </c>
      <c r="E33">
        <f t="shared" ref="E33" si="261">FIND(" ",$B33,D33+8)</f>
        <v>9</v>
      </c>
      <c r="F33">
        <f t="shared" ref="F33:G33" si="262">FIND(" ",$B33,E33+1)</f>
        <v>31</v>
      </c>
      <c r="G33">
        <f t="shared" si="262"/>
        <v>53</v>
      </c>
      <c r="H33">
        <f t="shared" si="12"/>
        <v>75</v>
      </c>
      <c r="J33" t="str">
        <f t="shared" ref="J33:J96" si="263">LEFT($B33,D33-1)</f>
        <v/>
      </c>
      <c r="L33" s="2" t="s">
        <v>386</v>
      </c>
      <c r="M33" s="4">
        <f t="shared" si="15"/>
        <v>-9.9636177322302193E-4</v>
      </c>
      <c r="N33" s="4">
        <f t="shared" si="16"/>
        <v>-8.9535514234508305E-3</v>
      </c>
      <c r="O33" s="4">
        <f t="shared" si="17"/>
        <v>-2.2375828130530798E-3</v>
      </c>
    </row>
    <row r="34" spans="2:24" x14ac:dyDescent="0.35">
      <c r="B34" t="s">
        <v>549</v>
      </c>
      <c r="C34">
        <f t="shared" ref="C34:C97" si="264">FIND(" ",$B34)</f>
        <v>3</v>
      </c>
      <c r="D34">
        <f t="shared" ref="D34:D97" si="265">FIND(" x,y,z ",$B34)</f>
        <v>11</v>
      </c>
      <c r="E34">
        <f t="shared" ref="E34" si="266">FIND(" ",$B34,D34+5)</f>
        <v>17</v>
      </c>
      <c r="F34">
        <f t="shared" ref="F34:G34" si="267">FIND(" ",$B34,E34+1)</f>
        <v>39</v>
      </c>
      <c r="G34">
        <f t="shared" si="267"/>
        <v>61</v>
      </c>
      <c r="H34">
        <f t="shared" si="12"/>
        <v>83</v>
      </c>
      <c r="J34" t="str">
        <f t="shared" ref="J34:J97" si="268">LEFT($B34,C34-1)</f>
        <v>19</v>
      </c>
      <c r="K34" t="str">
        <f t="shared" ref="K34:K97" si="269">MID($B34, C34+1,D34-C34-1)</f>
        <v>Fortuna</v>
      </c>
      <c r="L34" s="2" t="s">
        <v>385</v>
      </c>
      <c r="M34" s="4">
        <f t="shared" si="15"/>
        <v>-2.4218466331533302</v>
      </c>
      <c r="N34" s="4">
        <f t="shared" si="16"/>
        <v>-1.33743164932027</v>
      </c>
      <c r="O34" s="4">
        <f t="shared" si="17"/>
        <v>-0.58139754556000001</v>
      </c>
      <c r="Q34" t="str">
        <f t="shared" ref="Q34:Q97" si="270">J34</f>
        <v>19</v>
      </c>
      <c r="R34" t="str">
        <f t="shared" ref="R34:R97" si="271">K34</f>
        <v>Fortuna</v>
      </c>
      <c r="S34" s="4">
        <f t="shared" ref="S34:S97" si="272">M34</f>
        <v>-2.4218466331533302</v>
      </c>
      <c r="T34" s="4">
        <f t="shared" ref="T34:T97" si="273">N34</f>
        <v>-1.33743164932027</v>
      </c>
      <c r="U34" s="4">
        <f t="shared" ref="U34:U97" si="274">O34</f>
        <v>-0.58139754556000001</v>
      </c>
      <c r="V34" s="4">
        <f t="shared" ref="V34:V97" si="275">M35</f>
        <v>4.7693266896644097E-3</v>
      </c>
      <c r="W34" s="4">
        <f t="shared" ref="W34:W97" si="276">N35</f>
        <v>-7.5207296085296003E-3</v>
      </c>
      <c r="X34" s="4">
        <f t="shared" ref="X34:X97" si="277">O35</f>
        <v>-2.9818827870564898E-3</v>
      </c>
    </row>
    <row r="35" spans="2:24" x14ac:dyDescent="0.35">
      <c r="B35" t="s">
        <v>550</v>
      </c>
      <c r="D35">
        <f t="shared" ref="D35:D98" si="278">FIND("vx,vy,vz ",$B35)</f>
        <v>1</v>
      </c>
      <c r="E35">
        <f t="shared" ref="E35" si="279">FIND(" ",$B35,D35+8)</f>
        <v>9</v>
      </c>
      <c r="F35">
        <f t="shared" ref="F35:G35" si="280">FIND(" ",$B35,E35+1)</f>
        <v>30</v>
      </c>
      <c r="G35">
        <f t="shared" si="280"/>
        <v>52</v>
      </c>
      <c r="H35">
        <f t="shared" si="12"/>
        <v>74</v>
      </c>
      <c r="J35" t="str">
        <f t="shared" ref="J35:J98" si="281">LEFT($B35,D35-1)</f>
        <v/>
      </c>
      <c r="L35" s="2" t="s">
        <v>386</v>
      </c>
      <c r="M35" s="4">
        <f t="shared" si="15"/>
        <v>4.7693266896644097E-3</v>
      </c>
      <c r="N35" s="4">
        <f t="shared" si="16"/>
        <v>-7.5207296085296003E-3</v>
      </c>
      <c r="O35" s="4">
        <f t="shared" si="17"/>
        <v>-2.9818827870564898E-3</v>
      </c>
    </row>
    <row r="36" spans="2:24" x14ac:dyDescent="0.35">
      <c r="B36" t="s">
        <v>551</v>
      </c>
      <c r="C36">
        <f t="shared" ref="C36:C99" si="282">FIND(" ",$B36)</f>
        <v>3</v>
      </c>
      <c r="D36">
        <f t="shared" ref="D36:D99" si="283">FIND(" x,y,z ",$B36)</f>
        <v>12</v>
      </c>
      <c r="E36">
        <f t="shared" ref="E36" si="284">FIND(" ",$B36,D36+5)</f>
        <v>18</v>
      </c>
      <c r="F36">
        <f t="shared" ref="F36:G36" si="285">FIND(" ",$B36,E36+1)</f>
        <v>40</v>
      </c>
      <c r="G36">
        <f t="shared" si="285"/>
        <v>61</v>
      </c>
      <c r="H36">
        <f t="shared" si="12"/>
        <v>82</v>
      </c>
      <c r="J36" t="str">
        <f t="shared" ref="J36:J99" si="286">LEFT($B36,C36-1)</f>
        <v>20</v>
      </c>
      <c r="K36" t="str">
        <f t="shared" ref="K36:K99" si="287">MID($B36, C36+1,D36-C36-1)</f>
        <v>Massalia</v>
      </c>
      <c r="L36" s="2" t="s">
        <v>385</v>
      </c>
      <c r="M36" s="4">
        <f t="shared" si="15"/>
        <v>-0.44695769312736799</v>
      </c>
      <c r="N36" s="4">
        <f t="shared" si="16"/>
        <v>1.85538214983171</v>
      </c>
      <c r="O36" s="4">
        <f t="shared" si="17"/>
        <v>0.77809412144075796</v>
      </c>
      <c r="Q36" t="str">
        <f t="shared" ref="Q36:Q99" si="288">J36</f>
        <v>20</v>
      </c>
      <c r="R36" t="str">
        <f t="shared" ref="R36:R99" si="289">K36</f>
        <v>Massalia</v>
      </c>
      <c r="S36" s="4">
        <f t="shared" ref="S36:S99" si="290">M36</f>
        <v>-0.44695769312736799</v>
      </c>
      <c r="T36" s="4">
        <f t="shared" ref="T36:T99" si="291">N36</f>
        <v>1.85538214983171</v>
      </c>
      <c r="U36" s="4">
        <f t="shared" ref="U36:U99" si="292">O36</f>
        <v>0.77809412144075796</v>
      </c>
      <c r="V36" s="4">
        <f t="shared" ref="V36:V99" si="293">M37</f>
        <v>-1.2511421939296399E-2</v>
      </c>
      <c r="W36" s="4">
        <f t="shared" ref="W36:W99" si="294">N37</f>
        <v>-2.5346661298171298E-3</v>
      </c>
      <c r="X36" s="4">
        <f t="shared" ref="X36:X99" si="295">O37</f>
        <v>-1.14185636137832E-3</v>
      </c>
    </row>
    <row r="37" spans="2:24" x14ac:dyDescent="0.35">
      <c r="B37" t="s">
        <v>552</v>
      </c>
      <c r="D37">
        <f t="shared" ref="D37:D100" si="296">FIND("vx,vy,vz ",$B37)</f>
        <v>1</v>
      </c>
      <c r="E37">
        <f t="shared" ref="E37" si="297">FIND(" ",$B37,D37+8)</f>
        <v>9</v>
      </c>
      <c r="F37">
        <f t="shared" ref="F37:G37" si="298">FIND(" ",$B37,E37+1)</f>
        <v>31</v>
      </c>
      <c r="G37">
        <f t="shared" si="298"/>
        <v>53</v>
      </c>
      <c r="H37">
        <f t="shared" si="12"/>
        <v>75</v>
      </c>
      <c r="J37" t="str">
        <f t="shared" ref="J37:J100" si="299">LEFT($B37,D37-1)</f>
        <v/>
      </c>
      <c r="L37" s="2" t="s">
        <v>386</v>
      </c>
      <c r="M37" s="4">
        <f t="shared" si="15"/>
        <v>-1.2511421939296399E-2</v>
      </c>
      <c r="N37" s="4">
        <f t="shared" si="16"/>
        <v>-2.5346661298171298E-3</v>
      </c>
      <c r="O37" s="4">
        <f t="shared" si="17"/>
        <v>-1.14185636137832E-3</v>
      </c>
    </row>
    <row r="38" spans="2:24" x14ac:dyDescent="0.35">
      <c r="B38" t="s">
        <v>553</v>
      </c>
      <c r="C38">
        <f t="shared" ref="C38:C101" si="300">FIND(" ",$B38)</f>
        <v>3</v>
      </c>
      <c r="D38">
        <f t="shared" ref="D38:D101" si="301">FIND(" x,y,z ",$B38)</f>
        <v>11</v>
      </c>
      <c r="E38">
        <f t="shared" ref="E38" si="302">FIND(" ",$B38,D38+5)</f>
        <v>17</v>
      </c>
      <c r="F38">
        <f t="shared" ref="F38:G38" si="303">FIND(" ",$B38,E38+1)</f>
        <v>39</v>
      </c>
      <c r="G38">
        <f t="shared" si="303"/>
        <v>61</v>
      </c>
      <c r="H38">
        <f t="shared" si="12"/>
        <v>83</v>
      </c>
      <c r="J38" t="str">
        <f t="shared" ref="J38:J101" si="304">LEFT($B38,C38-1)</f>
        <v>21</v>
      </c>
      <c r="K38" t="str">
        <f t="shared" ref="K38:K101" si="305">MID($B38, C38+1,D38-C38-1)</f>
        <v>Lutetia</v>
      </c>
      <c r="L38" s="2" t="s">
        <v>385</v>
      </c>
      <c r="M38" s="4">
        <f t="shared" si="15"/>
        <v>-0.401500082512939</v>
      </c>
      <c r="N38" s="4">
        <f t="shared" si="16"/>
        <v>-2.03473735663417</v>
      </c>
      <c r="O38" s="4">
        <f t="shared" si="17"/>
        <v>-0.87885790301407996</v>
      </c>
      <c r="Q38" t="str">
        <f t="shared" ref="Q38:Q101" si="306">J38</f>
        <v>21</v>
      </c>
      <c r="R38" t="str">
        <f t="shared" ref="R38:R101" si="307">K38</f>
        <v>Lutetia</v>
      </c>
      <c r="S38" s="4">
        <f t="shared" ref="S38:S101" si="308">M38</f>
        <v>-0.401500082512939</v>
      </c>
      <c r="T38" s="4">
        <f t="shared" ref="T38:T101" si="309">N38</f>
        <v>-2.03473735663417</v>
      </c>
      <c r="U38" s="4">
        <f t="shared" ref="U38:U101" si="310">O38</f>
        <v>-0.87885790301407996</v>
      </c>
      <c r="V38" s="4">
        <f t="shared" ref="V38:V101" si="311">M39</f>
        <v>1.18595464406349E-2</v>
      </c>
      <c r="W38" s="4">
        <f t="shared" ref="W38:W101" si="312">N39</f>
        <v>-1.38986487715931E-4</v>
      </c>
      <c r="X38" s="4">
        <f t="shared" ref="X38:X101" si="313">O39</f>
        <v>-7.5018102025209302E-4</v>
      </c>
    </row>
    <row r="39" spans="2:24" x14ac:dyDescent="0.35">
      <c r="B39" t="s">
        <v>554</v>
      </c>
      <c r="D39">
        <f t="shared" ref="D39:D102" si="314">FIND("vx,vy,vz ",$B39)</f>
        <v>1</v>
      </c>
      <c r="E39">
        <f t="shared" ref="E39" si="315">FIND(" ",$B39,D39+8)</f>
        <v>9</v>
      </c>
      <c r="F39">
        <f t="shared" ref="F39:G39" si="316">FIND(" ",$B39,E39+1)</f>
        <v>30</v>
      </c>
      <c r="G39">
        <f t="shared" si="316"/>
        <v>52</v>
      </c>
      <c r="H39">
        <f t="shared" si="12"/>
        <v>74</v>
      </c>
      <c r="J39" t="str">
        <f t="shared" ref="J39:J102" si="317">LEFT($B39,D39-1)</f>
        <v/>
      </c>
      <c r="L39" s="2" t="s">
        <v>386</v>
      </c>
      <c r="M39" s="4">
        <f t="shared" si="15"/>
        <v>1.18595464406349E-2</v>
      </c>
      <c r="N39" s="4">
        <f t="shared" si="16"/>
        <v>-1.38986487715931E-4</v>
      </c>
      <c r="O39" s="4">
        <f t="shared" si="17"/>
        <v>-7.5018102025209302E-4</v>
      </c>
    </row>
    <row r="40" spans="2:24" x14ac:dyDescent="0.35">
      <c r="B40" t="s">
        <v>555</v>
      </c>
      <c r="C40">
        <f t="shared" ref="C40:C103" si="318">FIND(" ",$B40)</f>
        <v>3</v>
      </c>
      <c r="D40">
        <f t="shared" ref="D40:D103" si="319">FIND(" x,y,z ",$B40)</f>
        <v>12</v>
      </c>
      <c r="E40">
        <f t="shared" ref="E40" si="320">FIND(" ",$B40,D40+5)</f>
        <v>18</v>
      </c>
      <c r="F40">
        <f t="shared" ref="F40:G40" si="321">FIND(" ",$B40,E40+1)</f>
        <v>40</v>
      </c>
      <c r="G40">
        <f t="shared" si="321"/>
        <v>62</v>
      </c>
      <c r="H40">
        <f t="shared" si="12"/>
        <v>84</v>
      </c>
      <c r="J40" t="str">
        <f t="shared" ref="J40:J103" si="322">LEFT($B40,C40-1)</f>
        <v>22</v>
      </c>
      <c r="K40" t="str">
        <f t="shared" ref="K40:K103" si="323">MID($B40, C40+1,D40-C40-1)</f>
        <v>Kalliope</v>
      </c>
      <c r="L40" s="2" t="s">
        <v>385</v>
      </c>
      <c r="M40" s="4">
        <f t="shared" si="15"/>
        <v>-1.3601699043690501</v>
      </c>
      <c r="N40" s="4">
        <f t="shared" si="16"/>
        <v>-2.6725447097900998</v>
      </c>
      <c r="O40" s="4">
        <f t="shared" si="17"/>
        <v>-1.13105522481294</v>
      </c>
      <c r="Q40" t="str">
        <f t="shared" ref="Q40:Q103" si="324">J40</f>
        <v>22</v>
      </c>
      <c r="R40" t="str">
        <f t="shared" ref="R40:R103" si="325">K40</f>
        <v>Kalliope</v>
      </c>
      <c r="S40" s="4">
        <f t="shared" ref="S40:S103" si="326">M40</f>
        <v>-1.3601699043690501</v>
      </c>
      <c r="T40" s="4">
        <f t="shared" ref="T40:T103" si="327">N40</f>
        <v>-2.6725447097900998</v>
      </c>
      <c r="U40" s="4">
        <f t="shared" ref="U40:U103" si="328">O40</f>
        <v>-1.13105522481294</v>
      </c>
      <c r="V40" s="4">
        <f t="shared" ref="V40:V103" si="329">M41</f>
        <v>8.0154237989898906E-3</v>
      </c>
      <c r="W40" s="4">
        <f t="shared" ref="W40:W103" si="330">N41</f>
        <v>-2.5737153717922102E-3</v>
      </c>
      <c r="X40" s="4">
        <f t="shared" ref="X40:X103" si="331">O41</f>
        <v>-3.4697044848841199E-3</v>
      </c>
    </row>
    <row r="41" spans="2:24" x14ac:dyDescent="0.35">
      <c r="B41" t="s">
        <v>556</v>
      </c>
      <c r="D41">
        <f t="shared" ref="D41:D104" si="332">FIND("vx,vy,vz ",$B41)</f>
        <v>1</v>
      </c>
      <c r="E41">
        <f t="shared" ref="E41" si="333">FIND(" ",$B41,D41+8)</f>
        <v>9</v>
      </c>
      <c r="F41">
        <f t="shared" ref="F41:G41" si="334">FIND(" ",$B41,E41+1)</f>
        <v>30</v>
      </c>
      <c r="G41">
        <f t="shared" si="334"/>
        <v>52</v>
      </c>
      <c r="H41">
        <f t="shared" si="12"/>
        <v>74</v>
      </c>
      <c r="J41" t="str">
        <f t="shared" ref="J41:J104" si="335">LEFT($B41,D41-1)</f>
        <v/>
      </c>
      <c r="L41" s="2" t="s">
        <v>386</v>
      </c>
      <c r="M41" s="4">
        <f t="shared" si="15"/>
        <v>8.0154237989898906E-3</v>
      </c>
      <c r="N41" s="4">
        <f t="shared" si="16"/>
        <v>-2.5737153717922102E-3</v>
      </c>
      <c r="O41" s="4">
        <f t="shared" si="17"/>
        <v>-3.4697044848841199E-3</v>
      </c>
    </row>
    <row r="42" spans="2:24" x14ac:dyDescent="0.35">
      <c r="B42" t="s">
        <v>557</v>
      </c>
      <c r="C42">
        <f t="shared" ref="C42:C105" si="336">FIND(" ",$B42)</f>
        <v>3</v>
      </c>
      <c r="D42">
        <f t="shared" ref="D42:D105" si="337">FIND(" x,y,z ",$B42)</f>
        <v>10</v>
      </c>
      <c r="E42">
        <f t="shared" ref="E42" si="338">FIND(" ",$B42,D42+5)</f>
        <v>16</v>
      </c>
      <c r="F42">
        <f t="shared" ref="F42:G42" si="339">FIND(" ",$B42,E42+1)</f>
        <v>38</v>
      </c>
      <c r="G42">
        <f t="shared" si="339"/>
        <v>60</v>
      </c>
      <c r="H42">
        <f t="shared" si="12"/>
        <v>82</v>
      </c>
      <c r="J42" t="str">
        <f t="shared" ref="J42:J105" si="340">LEFT($B42,C42-1)</f>
        <v>23</v>
      </c>
      <c r="K42" t="str">
        <f t="shared" ref="K42:K105" si="341">MID($B42, C42+1,D42-C42-1)</f>
        <v>Thalia</v>
      </c>
      <c r="L42" s="2" t="s">
        <v>385</v>
      </c>
      <c r="M42" s="4">
        <f t="shared" si="15"/>
        <v>-1.3811809318016599</v>
      </c>
      <c r="N42" s="4">
        <f t="shared" si="16"/>
        <v>-2.17723187701012</v>
      </c>
      <c r="O42" s="4">
        <f t="shared" si="17"/>
        <v>-0.86954745632411601</v>
      </c>
      <c r="Q42" t="str">
        <f t="shared" ref="Q42:Q105" si="342">J42</f>
        <v>23</v>
      </c>
      <c r="R42" t="str">
        <f t="shared" ref="R42:R105" si="343">K42</f>
        <v>Thalia</v>
      </c>
      <c r="S42" s="4">
        <f t="shared" ref="S42:S105" si="344">M42</f>
        <v>-1.3811809318016599</v>
      </c>
      <c r="T42" s="4">
        <f t="shared" ref="T42:T105" si="345">N42</f>
        <v>-2.17723187701012</v>
      </c>
      <c r="U42" s="4">
        <f t="shared" ref="U42:U105" si="346">O42</f>
        <v>-0.86954745632411601</v>
      </c>
      <c r="V42" s="4">
        <f t="shared" ref="V42:V105" si="347">M43</f>
        <v>7.23026769850681E-3</v>
      </c>
      <c r="W42" s="4">
        <f t="shared" ref="W42:W105" si="348">N43</f>
        <v>-5.8032068663567997E-3</v>
      </c>
      <c r="X42" s="4">
        <f t="shared" ref="X42:X105" si="349">O43</f>
        <v>-4.3450343119794399E-3</v>
      </c>
    </row>
    <row r="43" spans="2:24" x14ac:dyDescent="0.35">
      <c r="B43" t="s">
        <v>558</v>
      </c>
      <c r="D43">
        <f t="shared" ref="D43:D106" si="350">FIND("vx,vy,vz ",$B43)</f>
        <v>1</v>
      </c>
      <c r="E43">
        <f t="shared" ref="E43" si="351">FIND(" ",$B43,D43+8)</f>
        <v>9</v>
      </c>
      <c r="F43">
        <f t="shared" ref="F43:G43" si="352">FIND(" ",$B43,E43+1)</f>
        <v>30</v>
      </c>
      <c r="G43">
        <f t="shared" si="352"/>
        <v>52</v>
      </c>
      <c r="H43">
        <f t="shared" si="12"/>
        <v>74</v>
      </c>
      <c r="J43" t="str">
        <f t="shared" ref="J43:J106" si="353">LEFT($B43,D43-1)</f>
        <v/>
      </c>
      <c r="L43" s="2" t="s">
        <v>386</v>
      </c>
      <c r="M43" s="4">
        <f t="shared" si="15"/>
        <v>7.23026769850681E-3</v>
      </c>
      <c r="N43" s="4">
        <f t="shared" si="16"/>
        <v>-5.8032068663567997E-3</v>
      </c>
      <c r="O43" s="4">
        <f t="shared" si="17"/>
        <v>-4.3450343119794399E-3</v>
      </c>
    </row>
    <row r="44" spans="2:24" x14ac:dyDescent="0.35">
      <c r="B44" t="s">
        <v>559</v>
      </c>
      <c r="C44">
        <f t="shared" ref="C44:C107" si="354">FIND(" ",$B44)</f>
        <v>3</v>
      </c>
      <c r="D44">
        <f t="shared" ref="D44:D107" si="355">FIND(" x,y,z ",$B44)</f>
        <v>10</v>
      </c>
      <c r="E44">
        <f t="shared" ref="E44" si="356">FIND(" ",$B44,D44+5)</f>
        <v>16</v>
      </c>
      <c r="F44">
        <f t="shared" ref="F44:G44" si="357">FIND(" ",$B44,E44+1)</f>
        <v>38</v>
      </c>
      <c r="G44">
        <f t="shared" si="357"/>
        <v>59</v>
      </c>
      <c r="H44">
        <f t="shared" si="12"/>
        <v>80</v>
      </c>
      <c r="J44" t="str">
        <f t="shared" ref="J44:J107" si="358">LEFT($B44,C44-1)</f>
        <v>24</v>
      </c>
      <c r="K44" t="str">
        <f t="shared" ref="K44:K107" si="359">MID($B44, C44+1,D44-C44-1)</f>
        <v>Themis</v>
      </c>
      <c r="L44" s="2" t="s">
        <v>385</v>
      </c>
      <c r="M44" s="4">
        <f t="shared" si="15"/>
        <v>-1.9863268871801201</v>
      </c>
      <c r="N44" s="4">
        <f t="shared" si="16"/>
        <v>1.7130800403323101</v>
      </c>
      <c r="O44" s="4">
        <f t="shared" si="17"/>
        <v>0.78217724194456095</v>
      </c>
      <c r="Q44" t="str">
        <f t="shared" ref="Q44:Q107" si="360">J44</f>
        <v>24</v>
      </c>
      <c r="R44" t="str">
        <f t="shared" ref="R44:R107" si="361">K44</f>
        <v>Themis</v>
      </c>
      <c r="S44" s="4">
        <f t="shared" ref="S44:S107" si="362">M44</f>
        <v>-1.9863268871801201</v>
      </c>
      <c r="T44" s="4">
        <f t="shared" ref="T44:T107" si="363">N44</f>
        <v>1.7130800403323101</v>
      </c>
      <c r="U44" s="4">
        <f t="shared" ref="U44:U107" si="364">O44</f>
        <v>0.78217724194456095</v>
      </c>
      <c r="V44" s="4">
        <f t="shared" ref="V44:V107" si="365">M45</f>
        <v>-7.3765416584562196E-3</v>
      </c>
      <c r="W44" s="4">
        <f t="shared" ref="W44:W107" si="366">N45</f>
        <v>-7.5153958588277401E-3</v>
      </c>
      <c r="X44" s="4">
        <f t="shared" ref="X44:X107" si="367">O45</f>
        <v>-3.29159243086424E-3</v>
      </c>
    </row>
    <row r="45" spans="2:24" x14ac:dyDescent="0.35">
      <c r="B45" t="s">
        <v>560</v>
      </c>
      <c r="D45">
        <f t="shared" ref="D45:D108" si="368">FIND("vx,vy,vz ",$B45)</f>
        <v>1</v>
      </c>
      <c r="E45">
        <f t="shared" ref="E45" si="369">FIND(" ",$B45,D45+8)</f>
        <v>9</v>
      </c>
      <c r="F45">
        <f t="shared" ref="F45:G45" si="370">FIND(" ",$B45,E45+1)</f>
        <v>31</v>
      </c>
      <c r="G45">
        <f t="shared" si="370"/>
        <v>53</v>
      </c>
      <c r="H45">
        <f t="shared" si="12"/>
        <v>75</v>
      </c>
      <c r="J45" t="str">
        <f t="shared" ref="J45:J108" si="371">LEFT($B45,D45-1)</f>
        <v/>
      </c>
      <c r="L45" s="2" t="s">
        <v>386</v>
      </c>
      <c r="M45" s="4">
        <f t="shared" si="15"/>
        <v>-7.3765416584562196E-3</v>
      </c>
      <c r="N45" s="4">
        <f t="shared" si="16"/>
        <v>-7.5153958588277401E-3</v>
      </c>
      <c r="O45" s="4">
        <f t="shared" si="17"/>
        <v>-3.29159243086424E-3</v>
      </c>
    </row>
    <row r="46" spans="2:24" x14ac:dyDescent="0.35">
      <c r="B46" t="s">
        <v>561</v>
      </c>
      <c r="C46">
        <f t="shared" ref="C46:C109" si="372">FIND(" ",$B46)</f>
        <v>3</v>
      </c>
      <c r="D46">
        <f t="shared" ref="D46:D109" si="373">FIND(" x,y,z ",$B46)</f>
        <v>11</v>
      </c>
      <c r="E46">
        <f t="shared" ref="E46" si="374">FIND(" ",$B46,D46+5)</f>
        <v>17</v>
      </c>
      <c r="F46">
        <f t="shared" ref="F46:G46" si="375">FIND(" ",$B46,E46+1)</f>
        <v>38</v>
      </c>
      <c r="G46">
        <f t="shared" si="375"/>
        <v>60</v>
      </c>
      <c r="H46">
        <f t="shared" si="12"/>
        <v>81</v>
      </c>
      <c r="J46" t="str">
        <f t="shared" ref="J46:J109" si="376">LEFT($B46,C46-1)</f>
        <v>25</v>
      </c>
      <c r="K46" t="str">
        <f t="shared" ref="K46:K109" si="377">MID($B46, C46+1,D46-C46-1)</f>
        <v>Phocaea</v>
      </c>
      <c r="L46" s="2" t="s">
        <v>385</v>
      </c>
      <c r="M46" s="4">
        <f t="shared" si="15"/>
        <v>1.8621873396414299</v>
      </c>
      <c r="N46" s="4">
        <f t="shared" si="16"/>
        <v>-0.32082745223995301</v>
      </c>
      <c r="O46" s="4">
        <f t="shared" si="17"/>
        <v>0.37029883353225601</v>
      </c>
      <c r="Q46" t="str">
        <f t="shared" ref="Q46:Q109" si="378">J46</f>
        <v>25</v>
      </c>
      <c r="R46" t="str">
        <f t="shared" ref="R46:R109" si="379">K46</f>
        <v>Phocaea</v>
      </c>
      <c r="S46" s="4">
        <f t="shared" ref="S46:S109" si="380">M46</f>
        <v>1.8621873396414299</v>
      </c>
      <c r="T46" s="4">
        <f t="shared" ref="T46:T109" si="381">N46</f>
        <v>-0.32082745223995301</v>
      </c>
      <c r="U46" s="4">
        <f t="shared" ref="U46:U109" si="382">O46</f>
        <v>0.37029883353225601</v>
      </c>
      <c r="V46" s="4">
        <f t="shared" ref="V46:V109" si="383">M47</f>
        <v>4.0476530668997202E-3</v>
      </c>
      <c r="W46" s="4">
        <f t="shared" ref="W46:W109" si="384">N47</f>
        <v>1.27830823429961E-2</v>
      </c>
      <c r="X46" s="4">
        <f t="shared" ref="X46:X109" si="385">O47</f>
        <v>2.07762599414651E-3</v>
      </c>
    </row>
    <row r="47" spans="2:24" x14ac:dyDescent="0.35">
      <c r="B47" t="s">
        <v>397</v>
      </c>
      <c r="D47">
        <f t="shared" ref="D47:D110" si="386">FIND("vx,vy,vz ",$B47)</f>
        <v>1</v>
      </c>
      <c r="E47">
        <f t="shared" ref="E47" si="387">FIND(" ",$B47,D47+8)</f>
        <v>9</v>
      </c>
      <c r="F47">
        <f t="shared" ref="F47:G47" si="388">FIND(" ",$B47,E47+1)</f>
        <v>30</v>
      </c>
      <c r="G47">
        <f t="shared" si="388"/>
        <v>51</v>
      </c>
      <c r="H47">
        <f t="shared" si="12"/>
        <v>72</v>
      </c>
      <c r="J47" t="str">
        <f t="shared" ref="J47:J110" si="389">LEFT($B47,D47-1)</f>
        <v/>
      </c>
      <c r="L47" s="2" t="s">
        <v>386</v>
      </c>
      <c r="M47" s="4">
        <f t="shared" si="15"/>
        <v>4.0476530668997202E-3</v>
      </c>
      <c r="N47" s="4">
        <f t="shared" si="16"/>
        <v>1.27830823429961E-2</v>
      </c>
      <c r="O47" s="4">
        <f t="shared" si="17"/>
        <v>2.07762599414651E-3</v>
      </c>
    </row>
    <row r="48" spans="2:24" x14ac:dyDescent="0.35">
      <c r="B48" t="s">
        <v>562</v>
      </c>
      <c r="C48">
        <f t="shared" ref="C48:C111" si="390">FIND(" ",$B48)</f>
        <v>3</v>
      </c>
      <c r="D48">
        <f t="shared" ref="D48:D111" si="391">FIND(" x,y,z ",$B48)</f>
        <v>11</v>
      </c>
      <c r="E48">
        <f t="shared" ref="E48" si="392">FIND(" ",$B48,D48+5)</f>
        <v>17</v>
      </c>
      <c r="F48">
        <f t="shared" ref="F48:G48" si="393">FIND(" ",$B48,E48+1)</f>
        <v>39</v>
      </c>
      <c r="G48">
        <f t="shared" si="393"/>
        <v>60</v>
      </c>
      <c r="H48">
        <f t="shared" si="12"/>
        <v>81</v>
      </c>
      <c r="J48" t="str">
        <f t="shared" ref="J48:J111" si="394">LEFT($B48,C48-1)</f>
        <v>27</v>
      </c>
      <c r="K48" t="str">
        <f t="shared" ref="K48:K111" si="395">MID($B48, C48+1,D48-C48-1)</f>
        <v>Euterpe</v>
      </c>
      <c r="L48" s="2" t="s">
        <v>385</v>
      </c>
      <c r="M48" s="4">
        <f t="shared" si="15"/>
        <v>-1.26019855946674</v>
      </c>
      <c r="N48" s="4">
        <f t="shared" si="16"/>
        <v>1.4186393408201501</v>
      </c>
      <c r="O48" s="4">
        <f t="shared" si="17"/>
        <v>0.64892380837589603</v>
      </c>
      <c r="Q48" t="str">
        <f t="shared" ref="Q48:Q111" si="396">J48</f>
        <v>27</v>
      </c>
      <c r="R48" t="str">
        <f t="shared" ref="R48:R111" si="397">K48</f>
        <v>Euterpe</v>
      </c>
      <c r="S48" s="4">
        <f t="shared" ref="S48:S111" si="398">M48</f>
        <v>-1.26019855946674</v>
      </c>
      <c r="T48" s="4">
        <f t="shared" ref="T48:T111" si="399">N48</f>
        <v>1.4186393408201501</v>
      </c>
      <c r="U48" s="4">
        <f t="shared" ref="U48:U111" si="400">O48</f>
        <v>0.64892380837589603</v>
      </c>
      <c r="V48" s="4">
        <f t="shared" ref="V48:V111" si="401">M49</f>
        <v>-1.08194736649682E-2</v>
      </c>
      <c r="W48" s="4">
        <f t="shared" ref="W48:W111" si="402">N49</f>
        <v>-6.7319781998589102E-3</v>
      </c>
      <c r="X48" s="4">
        <f t="shared" ref="X48:X111" si="403">O49</f>
        <v>-2.5750891851678802E-3</v>
      </c>
    </row>
    <row r="49" spans="2:24" x14ac:dyDescent="0.35">
      <c r="B49" t="s">
        <v>563</v>
      </c>
      <c r="D49">
        <f t="shared" ref="D49:D112" si="404">FIND("vx,vy,vz ",$B49)</f>
        <v>1</v>
      </c>
      <c r="E49">
        <f t="shared" ref="E49" si="405">FIND(" ",$B49,D49+8)</f>
        <v>9</v>
      </c>
      <c r="F49">
        <f t="shared" ref="F49:G49" si="406">FIND(" ",$B49,E49+1)</f>
        <v>31</v>
      </c>
      <c r="G49">
        <f t="shared" si="406"/>
        <v>53</v>
      </c>
      <c r="H49">
        <f t="shared" si="12"/>
        <v>75</v>
      </c>
      <c r="J49" t="str">
        <f t="shared" ref="J49:J112" si="407">LEFT($B49,D49-1)</f>
        <v/>
      </c>
      <c r="L49" s="2" t="s">
        <v>386</v>
      </c>
      <c r="M49" s="4">
        <f t="shared" si="15"/>
        <v>-1.08194736649682E-2</v>
      </c>
      <c r="N49" s="4">
        <f t="shared" si="16"/>
        <v>-6.7319781998589102E-3</v>
      </c>
      <c r="O49" s="4">
        <f t="shared" si="17"/>
        <v>-2.5750891851678802E-3</v>
      </c>
    </row>
    <row r="50" spans="2:24" x14ac:dyDescent="0.35">
      <c r="B50" t="s">
        <v>564</v>
      </c>
      <c r="C50">
        <f t="shared" ref="C50:C113" si="408">FIND(" ",$B50)</f>
        <v>3</v>
      </c>
      <c r="D50">
        <f t="shared" ref="D50:D113" si="409">FIND(" x,y,z ",$B50)</f>
        <v>11</v>
      </c>
      <c r="E50">
        <f t="shared" ref="E50" si="410">FIND(" ",$B50,D50+5)</f>
        <v>17</v>
      </c>
      <c r="F50">
        <f t="shared" ref="F50:G50" si="411">FIND(" ",$B50,E50+1)</f>
        <v>39</v>
      </c>
      <c r="G50">
        <f t="shared" si="411"/>
        <v>60</v>
      </c>
      <c r="H50">
        <f t="shared" si="12"/>
        <v>81</v>
      </c>
      <c r="J50" t="str">
        <f t="shared" ref="J50:J113" si="412">LEFT($B50,C50-1)</f>
        <v>28</v>
      </c>
      <c r="K50" t="str">
        <f t="shared" ref="K50:K113" si="413">MID($B50, C50+1,D50-C50-1)</f>
        <v>Bellona</v>
      </c>
      <c r="L50" s="2" t="s">
        <v>385</v>
      </c>
      <c r="M50" s="4">
        <f t="shared" si="15"/>
        <v>-1.47379646058419</v>
      </c>
      <c r="N50" s="4">
        <f t="shared" si="16"/>
        <v>1.73964313593717</v>
      </c>
      <c r="O50" s="4">
        <f t="shared" si="17"/>
        <v>0.63393394101294398</v>
      </c>
      <c r="Q50" t="str">
        <f t="shared" ref="Q50:Q113" si="414">J50</f>
        <v>28</v>
      </c>
      <c r="R50" t="str">
        <f t="shared" ref="R50:R113" si="415">K50</f>
        <v>Bellona</v>
      </c>
      <c r="S50" s="4">
        <f t="shared" ref="S50:S113" si="416">M50</f>
        <v>-1.47379646058419</v>
      </c>
      <c r="T50" s="4">
        <f t="shared" ref="T50:T113" si="417">N50</f>
        <v>1.73964313593717</v>
      </c>
      <c r="U50" s="4">
        <f t="shared" ref="U50:U113" si="418">O50</f>
        <v>0.63393394101294398</v>
      </c>
      <c r="V50" s="4">
        <f t="shared" ref="V50:V113" si="419">M51</f>
        <v>-9.3281497509347805E-3</v>
      </c>
      <c r="W50" s="4">
        <f t="shared" ref="W50:W113" si="420">N51</f>
        <v>-7.4277785510810301E-3</v>
      </c>
      <c r="X50" s="4">
        <f t="shared" ref="X50:X113" si="421">O51</f>
        <v>-1.1812306057428601E-3</v>
      </c>
    </row>
    <row r="51" spans="2:24" x14ac:dyDescent="0.35">
      <c r="B51" t="s">
        <v>565</v>
      </c>
      <c r="D51">
        <f t="shared" ref="D51:D114" si="422">FIND("vx,vy,vz ",$B51)</f>
        <v>1</v>
      </c>
      <c r="E51">
        <f t="shared" ref="E51" si="423">FIND(" ",$B51,D51+8)</f>
        <v>9</v>
      </c>
      <c r="F51">
        <f t="shared" ref="F51:G51" si="424">FIND(" ",$B51,E51+1)</f>
        <v>31</v>
      </c>
      <c r="G51">
        <f t="shared" si="424"/>
        <v>53</v>
      </c>
      <c r="H51">
        <f t="shared" si="12"/>
        <v>75</v>
      </c>
      <c r="J51" t="str">
        <f t="shared" ref="J51:J114" si="425">LEFT($B51,D51-1)</f>
        <v/>
      </c>
      <c r="L51" s="2" t="s">
        <v>386</v>
      </c>
      <c r="M51" s="4">
        <f t="shared" si="15"/>
        <v>-9.3281497509347805E-3</v>
      </c>
      <c r="N51" s="4">
        <f t="shared" si="16"/>
        <v>-7.4277785510810301E-3</v>
      </c>
      <c r="O51" s="4">
        <f t="shared" si="17"/>
        <v>-1.1812306057428601E-3</v>
      </c>
    </row>
    <row r="52" spans="2:24" x14ac:dyDescent="0.35">
      <c r="B52" t="s">
        <v>566</v>
      </c>
      <c r="C52">
        <f t="shared" ref="C52:C115" si="426">FIND(" ",$B52)</f>
        <v>3</v>
      </c>
      <c r="D52">
        <f t="shared" ref="D52:D115" si="427">FIND(" x,y,z ",$B52)</f>
        <v>14</v>
      </c>
      <c r="E52">
        <f t="shared" ref="E52" si="428">FIND(" ",$B52,D52+5)</f>
        <v>20</v>
      </c>
      <c r="F52">
        <f t="shared" ref="F52:G52" si="429">FIND(" ",$B52,E52+1)</f>
        <v>42</v>
      </c>
      <c r="G52">
        <f t="shared" si="429"/>
        <v>64</v>
      </c>
      <c r="H52">
        <f t="shared" si="12"/>
        <v>86</v>
      </c>
      <c r="J52" t="str">
        <f t="shared" ref="J52:J115" si="430">LEFT($B52,C52-1)</f>
        <v>29</v>
      </c>
      <c r="K52" t="str">
        <f t="shared" ref="K52:K115" si="431">MID($B52, C52+1,D52-C52-1)</f>
        <v>Amphitrite</v>
      </c>
      <c r="L52" s="2" t="s">
        <v>385</v>
      </c>
      <c r="M52" s="4">
        <f t="shared" si="15"/>
        <v>-0.146988273583742</v>
      </c>
      <c r="N52" s="4">
        <f t="shared" si="16"/>
        <v>-2.3627968938833299</v>
      </c>
      <c r="O52" s="4">
        <f t="shared" si="17"/>
        <v>-1.3401084642098899</v>
      </c>
      <c r="Q52" t="str">
        <f t="shared" ref="Q52:Q115" si="432">J52</f>
        <v>29</v>
      </c>
      <c r="R52" t="str">
        <f t="shared" ref="R52:R115" si="433">K52</f>
        <v>Amphitrite</v>
      </c>
      <c r="S52" s="4">
        <f t="shared" ref="S52:S115" si="434">M52</f>
        <v>-0.146988273583742</v>
      </c>
      <c r="T52" s="4">
        <f t="shared" ref="T52:T115" si="435">N52</f>
        <v>-2.3627968938833299</v>
      </c>
      <c r="U52" s="4">
        <f t="shared" ref="U52:U115" si="436">O52</f>
        <v>-1.3401084642098899</v>
      </c>
      <c r="V52" s="4">
        <f t="shared" ref="V52:V115" si="437">M53</f>
        <v>1.0080728492092199E-2</v>
      </c>
      <c r="W52" s="4">
        <f t="shared" ref="W52:W115" si="438">N53</f>
        <v>-1.9219682731601401E-4</v>
      </c>
      <c r="X52" s="4">
        <f t="shared" ref="X52:X115" si="439">O53</f>
        <v>-3.9573406685344E-5</v>
      </c>
    </row>
    <row r="53" spans="2:24" x14ac:dyDescent="0.35">
      <c r="B53" t="s">
        <v>567</v>
      </c>
      <c r="D53">
        <f t="shared" ref="D53:D116" si="440">FIND("vx,vy,vz ",$B53)</f>
        <v>1</v>
      </c>
      <c r="E53">
        <f t="shared" ref="E53" si="441">FIND(" ",$B53,D53+8)</f>
        <v>9</v>
      </c>
      <c r="F53">
        <f t="shared" ref="F53:G53" si="442">FIND(" ",$B53,E53+1)</f>
        <v>30</v>
      </c>
      <c r="G53">
        <f t="shared" si="442"/>
        <v>52</v>
      </c>
      <c r="H53">
        <f t="shared" si="12"/>
        <v>74</v>
      </c>
      <c r="J53" t="str">
        <f t="shared" ref="J53:J116" si="443">LEFT($B53,D53-1)</f>
        <v/>
      </c>
      <c r="L53" s="2" t="s">
        <v>386</v>
      </c>
      <c r="M53" s="4">
        <f t="shared" si="15"/>
        <v>1.0080728492092199E-2</v>
      </c>
      <c r="N53" s="4">
        <f t="shared" si="16"/>
        <v>-1.9219682731601401E-4</v>
      </c>
      <c r="O53" s="4">
        <f t="shared" si="17"/>
        <v>-3.9573406685344E-5</v>
      </c>
    </row>
    <row r="54" spans="2:24" x14ac:dyDescent="0.35">
      <c r="B54" t="s">
        <v>568</v>
      </c>
      <c r="C54">
        <f t="shared" ref="C54:C117" si="444">FIND(" ",$B54)</f>
        <v>3</v>
      </c>
      <c r="D54">
        <f t="shared" ref="D54:D117" si="445">FIND(" x,y,z ",$B54)</f>
        <v>10</v>
      </c>
      <c r="E54">
        <f t="shared" ref="E54" si="446">FIND(" ",$B54,D54+5)</f>
        <v>16</v>
      </c>
      <c r="F54">
        <f t="shared" ref="F54:G54" si="447">FIND(" ",$B54,E54+1)</f>
        <v>38</v>
      </c>
      <c r="G54">
        <f t="shared" si="447"/>
        <v>60</v>
      </c>
      <c r="H54">
        <f t="shared" si="12"/>
        <v>82</v>
      </c>
      <c r="J54" t="str">
        <f t="shared" ref="J54:J117" si="448">LEFT($B54,C54-1)</f>
        <v>30</v>
      </c>
      <c r="K54" t="str">
        <f t="shared" ref="K54:K117" si="449">MID($B54, C54+1,D54-C54-1)</f>
        <v>Urania</v>
      </c>
      <c r="L54" s="2" t="s">
        <v>385</v>
      </c>
      <c r="M54" s="4">
        <f t="shared" si="15"/>
        <v>-2.6063309610105199</v>
      </c>
      <c r="N54" s="4">
        <f t="shared" si="16"/>
        <v>-8.0313889098223401E-2</v>
      </c>
      <c r="O54" s="4">
        <f t="shared" si="17"/>
        <v>-0.11944330199958</v>
      </c>
      <c r="Q54" t="str">
        <f t="shared" ref="Q54:Q117" si="450">J54</f>
        <v>30</v>
      </c>
      <c r="R54" t="str">
        <f t="shared" ref="R54:R117" si="451">K54</f>
        <v>Urania</v>
      </c>
      <c r="S54" s="4">
        <f t="shared" ref="S54:S117" si="452">M54</f>
        <v>-2.6063309610105199</v>
      </c>
      <c r="T54" s="4">
        <f t="shared" ref="T54:T117" si="453">N54</f>
        <v>-8.0313889098223401E-2</v>
      </c>
      <c r="U54" s="4">
        <f t="shared" ref="U54:U117" si="454">O54</f>
        <v>-0.11944330199958</v>
      </c>
      <c r="V54" s="4">
        <f t="shared" ref="V54:V117" si="455">M55</f>
        <v>-2.7168760729760099E-4</v>
      </c>
      <c r="W54" s="4">
        <f t="shared" ref="W54:W117" si="456">N55</f>
        <v>-9.1515557037780103E-3</v>
      </c>
      <c r="X54" s="4">
        <f t="shared" ref="X54:X117" si="457">O55</f>
        <v>-4.2270284208367299E-3</v>
      </c>
    </row>
    <row r="55" spans="2:24" x14ac:dyDescent="0.35">
      <c r="B55" t="s">
        <v>569</v>
      </c>
      <c r="D55">
        <f t="shared" ref="D55:D118" si="458">FIND("vx,vy,vz ",$B55)</f>
        <v>1</v>
      </c>
      <c r="E55">
        <f t="shared" ref="E55" si="459">FIND(" ",$B55,D55+8)</f>
        <v>9</v>
      </c>
      <c r="F55">
        <f t="shared" ref="F55:G55" si="460">FIND(" ",$B55,E55+1)</f>
        <v>31</v>
      </c>
      <c r="G55">
        <f t="shared" si="460"/>
        <v>53</v>
      </c>
      <c r="H55">
        <f t="shared" si="12"/>
        <v>75</v>
      </c>
      <c r="J55" t="str">
        <f t="shared" ref="J55:J118" si="461">LEFT($B55,D55-1)</f>
        <v/>
      </c>
      <c r="L55" s="2" t="s">
        <v>386</v>
      </c>
      <c r="M55" s="4">
        <f t="shared" si="15"/>
        <v>-2.7168760729760099E-4</v>
      </c>
      <c r="N55" s="4">
        <f t="shared" si="16"/>
        <v>-9.1515557037780103E-3</v>
      </c>
      <c r="O55" s="4">
        <f t="shared" si="17"/>
        <v>-4.2270284208367299E-3</v>
      </c>
    </row>
    <row r="56" spans="2:24" x14ac:dyDescent="0.35">
      <c r="B56" t="s">
        <v>570</v>
      </c>
      <c r="C56">
        <f t="shared" ref="C56:C119" si="462">FIND(" ",$B56)</f>
        <v>3</v>
      </c>
      <c r="D56">
        <f t="shared" ref="D56:D119" si="463">FIND(" x,y,z ",$B56)</f>
        <v>14</v>
      </c>
      <c r="E56">
        <f t="shared" ref="E56" si="464">FIND(" ",$B56,D56+5)</f>
        <v>20</v>
      </c>
      <c r="F56">
        <f t="shared" ref="F56:G56" si="465">FIND(" ",$B56,E56+1)</f>
        <v>42</v>
      </c>
      <c r="G56">
        <f t="shared" si="465"/>
        <v>64</v>
      </c>
      <c r="H56">
        <f t="shared" si="12"/>
        <v>86</v>
      </c>
      <c r="J56" t="str">
        <f t="shared" ref="J56:J119" si="466">LEFT($B56,C56-1)</f>
        <v>31</v>
      </c>
      <c r="K56" t="str">
        <f t="shared" ref="K56:K119" si="467">MID($B56, C56+1,D56-C56-1)</f>
        <v>Euphrosyne</v>
      </c>
      <c r="L56" s="2" t="s">
        <v>385</v>
      </c>
      <c r="M56" s="4">
        <f t="shared" si="15"/>
        <v>-2.3445721961517001</v>
      </c>
      <c r="N56" s="4">
        <f t="shared" si="16"/>
        <v>-2.2022482465834798</v>
      </c>
      <c r="O56" s="4">
        <f t="shared" si="17"/>
        <v>-1.49937192444842</v>
      </c>
      <c r="Q56" t="str">
        <f t="shared" ref="Q56:Q119" si="468">J56</f>
        <v>31</v>
      </c>
      <c r="R56" t="str">
        <f t="shared" ref="R56:R119" si="469">K56</f>
        <v>Euphrosyne</v>
      </c>
      <c r="S56" s="4">
        <f t="shared" ref="S56:S119" si="470">M56</f>
        <v>-2.3445721961517001</v>
      </c>
      <c r="T56" s="4">
        <f t="shared" ref="T56:T119" si="471">N56</f>
        <v>-2.2022482465834798</v>
      </c>
      <c r="U56" s="4">
        <f t="shared" ref="U56:U119" si="472">O56</f>
        <v>-1.49937192444842</v>
      </c>
      <c r="V56" s="4">
        <f t="shared" ref="V56:V119" si="473">M57</f>
        <v>4.9292266335909298E-3</v>
      </c>
      <c r="W56" s="4">
        <f t="shared" ref="W56:W119" si="474">N57</f>
        <v>-3.8949544864940698E-3</v>
      </c>
      <c r="X56" s="4">
        <f t="shared" ref="X56:X119" si="475">O57</f>
        <v>-5.7777369926601896E-3</v>
      </c>
    </row>
    <row r="57" spans="2:24" x14ac:dyDescent="0.35">
      <c r="B57" t="s">
        <v>571</v>
      </c>
      <c r="D57">
        <f t="shared" ref="D57:D120" si="476">FIND("vx,vy,vz ",$B57)</f>
        <v>1</v>
      </c>
      <c r="E57">
        <f t="shared" ref="E57" si="477">FIND(" ",$B57,D57+8)</f>
        <v>9</v>
      </c>
      <c r="F57">
        <f t="shared" ref="F57:G57" si="478">FIND(" ",$B57,E57+1)</f>
        <v>30</v>
      </c>
      <c r="G57">
        <f t="shared" si="478"/>
        <v>52</v>
      </c>
      <c r="H57">
        <f t="shared" si="12"/>
        <v>74</v>
      </c>
      <c r="J57" t="str">
        <f t="shared" ref="J57:J120" si="479">LEFT($B57,D57-1)</f>
        <v/>
      </c>
      <c r="L57" s="2" t="s">
        <v>386</v>
      </c>
      <c r="M57" s="4">
        <f t="shared" si="15"/>
        <v>4.9292266335909298E-3</v>
      </c>
      <c r="N57" s="4">
        <f t="shared" si="16"/>
        <v>-3.8949544864940698E-3</v>
      </c>
      <c r="O57" s="4">
        <f t="shared" si="17"/>
        <v>-5.7777369926601896E-3</v>
      </c>
    </row>
    <row r="58" spans="2:24" x14ac:dyDescent="0.35">
      <c r="B58" t="s">
        <v>398</v>
      </c>
      <c r="C58">
        <f t="shared" ref="C58:C121" si="480">FIND(" ",$B58)</f>
        <v>3</v>
      </c>
      <c r="D58">
        <f t="shared" ref="D58:D121" si="481">FIND(" x,y,z ",$B58)</f>
        <v>10</v>
      </c>
      <c r="E58">
        <f t="shared" ref="E58" si="482">FIND(" ",$B58,D58+5)</f>
        <v>16</v>
      </c>
      <c r="F58">
        <f t="shared" ref="F58:G58" si="483">FIND(" ",$B58,E58+1)</f>
        <v>37</v>
      </c>
      <c r="G58">
        <f t="shared" si="483"/>
        <v>58</v>
      </c>
      <c r="H58">
        <f t="shared" si="12"/>
        <v>79</v>
      </c>
      <c r="J58" t="str">
        <f t="shared" ref="J58:J121" si="484">LEFT($B58,C58-1)</f>
        <v>41</v>
      </c>
      <c r="K58" t="str">
        <f t="shared" ref="K58:K121" si="485">MID($B58, C58+1,D58-C58-1)</f>
        <v>Daphne</v>
      </c>
      <c r="L58" s="2" t="s">
        <v>385</v>
      </c>
      <c r="M58" s="4">
        <f t="shared" si="15"/>
        <v>2.18652280682839</v>
      </c>
      <c r="N58" s="4">
        <f t="shared" si="16"/>
        <v>2.7160008340797699</v>
      </c>
      <c r="O58" s="4">
        <f t="shared" si="17"/>
        <v>0.35208372435417201</v>
      </c>
      <c r="Q58" t="str">
        <f t="shared" ref="Q58:Q121" si="486">J58</f>
        <v>41</v>
      </c>
      <c r="R58" t="str">
        <f t="shared" ref="R58:R121" si="487">K58</f>
        <v>Daphne</v>
      </c>
      <c r="S58" s="4">
        <f t="shared" ref="S58:S121" si="488">M58</f>
        <v>2.18652280682839</v>
      </c>
      <c r="T58" s="4">
        <f t="shared" ref="T58:T121" si="489">N58</f>
        <v>2.7160008340797699</v>
      </c>
      <c r="U58" s="4">
        <f t="shared" ref="U58:U121" si="490">O58</f>
        <v>0.35208372435417201</v>
      </c>
      <c r="V58" s="4">
        <f t="shared" ref="V58:V121" si="491">M59</f>
        <v>-6.36248783348664E-3</v>
      </c>
      <c r="W58" s="4">
        <f t="shared" ref="W58:W121" si="492">N59</f>
        <v>4.5889162548012202E-3</v>
      </c>
      <c r="X58" s="4">
        <f t="shared" ref="X58:X121" si="493">O59</f>
        <v>6.5846059729375605E-4</v>
      </c>
    </row>
    <row r="59" spans="2:24" x14ac:dyDescent="0.35">
      <c r="B59" t="s">
        <v>572</v>
      </c>
      <c r="D59">
        <f t="shared" ref="D59:D122" si="494">FIND("vx,vy,vz ",$B59)</f>
        <v>1</v>
      </c>
      <c r="E59">
        <f t="shared" ref="E59" si="495">FIND(" ",$B59,D59+8)</f>
        <v>9</v>
      </c>
      <c r="F59">
        <f t="shared" ref="F59:G59" si="496">FIND(" ",$B59,E59+1)</f>
        <v>31</v>
      </c>
      <c r="G59">
        <f t="shared" si="496"/>
        <v>52</v>
      </c>
      <c r="H59">
        <f t="shared" si="12"/>
        <v>73</v>
      </c>
      <c r="J59" t="str">
        <f t="shared" ref="J59:J122" si="497">LEFT($B59,D59-1)</f>
        <v/>
      </c>
      <c r="L59" s="2" t="s">
        <v>386</v>
      </c>
      <c r="M59" s="4">
        <f t="shared" si="15"/>
        <v>-6.36248783348664E-3</v>
      </c>
      <c r="N59" s="4">
        <f t="shared" si="16"/>
        <v>4.5889162548012202E-3</v>
      </c>
      <c r="O59" s="4">
        <f t="shared" si="17"/>
        <v>6.5846059729375605E-4</v>
      </c>
    </row>
    <row r="60" spans="2:24" x14ac:dyDescent="0.35">
      <c r="B60" t="s">
        <v>573</v>
      </c>
      <c r="C60">
        <f t="shared" ref="C60:C123" si="498">FIND(" ",$B60)</f>
        <v>3</v>
      </c>
      <c r="D60">
        <f t="shared" ref="D60:D123" si="499">FIND(" x,y,z ",$B60)</f>
        <v>8</v>
      </c>
      <c r="E60">
        <f t="shared" ref="E60" si="500">FIND(" ",$B60,D60+5)</f>
        <v>14</v>
      </c>
      <c r="F60">
        <f t="shared" ref="F60:G60" si="501">FIND(" ",$B60,E60+1)</f>
        <v>36</v>
      </c>
      <c r="G60">
        <f t="shared" si="501"/>
        <v>57</v>
      </c>
      <c r="H60">
        <f t="shared" si="12"/>
        <v>78</v>
      </c>
      <c r="J60" t="str">
        <f t="shared" ref="J60:J123" si="502">LEFT($B60,C60-1)</f>
        <v>42</v>
      </c>
      <c r="K60" t="str">
        <f t="shared" ref="K60:K123" si="503">MID($B60, C60+1,D60-C60-1)</f>
        <v>Isis</v>
      </c>
      <c r="L60" s="2" t="s">
        <v>385</v>
      </c>
      <c r="M60" s="4">
        <f t="shared" si="15"/>
        <v>-2.3119063181394899</v>
      </c>
      <c r="N60" s="4">
        <f t="shared" si="16"/>
        <v>1.56470950725408</v>
      </c>
      <c r="O60" s="4">
        <f t="shared" si="17"/>
        <v>1.0816637574322401</v>
      </c>
      <c r="Q60" t="str">
        <f t="shared" ref="Q60:Q123" si="504">J60</f>
        <v>42</v>
      </c>
      <c r="R60" t="str">
        <f t="shared" ref="R60:R123" si="505">K60</f>
        <v>Isis</v>
      </c>
      <c r="S60" s="4">
        <f t="shared" ref="S60:S123" si="506">M60</f>
        <v>-2.3119063181394899</v>
      </c>
      <c r="T60" s="4">
        <f t="shared" ref="T60:T123" si="507">N60</f>
        <v>1.56470950725408</v>
      </c>
      <c r="U60" s="4">
        <f t="shared" ref="U60:U123" si="508">O60</f>
        <v>1.0816637574322401</v>
      </c>
      <c r="V60" s="4">
        <f t="shared" ref="V60:V123" si="509">M61</f>
        <v>-5.3754224715349096E-3</v>
      </c>
      <c r="W60" s="4">
        <f t="shared" ref="W60:W123" si="510">N61</f>
        <v>-6.57247782194368E-3</v>
      </c>
      <c r="X60" s="4">
        <f t="shared" ref="X60:X123" si="511">O61</f>
        <v>-2.0704513188216402E-3</v>
      </c>
    </row>
    <row r="61" spans="2:24" x14ac:dyDescent="0.35">
      <c r="B61" t="s">
        <v>574</v>
      </c>
      <c r="D61">
        <f t="shared" ref="D61:D124" si="512">FIND("vx,vy,vz ",$B61)</f>
        <v>1</v>
      </c>
      <c r="E61">
        <f t="shared" ref="E61" si="513">FIND(" ",$B61,D61+8)</f>
        <v>9</v>
      </c>
      <c r="F61">
        <f t="shared" ref="F61:G61" si="514">FIND(" ",$B61,E61+1)</f>
        <v>31</v>
      </c>
      <c r="G61">
        <f t="shared" si="514"/>
        <v>53</v>
      </c>
      <c r="H61">
        <f t="shared" si="12"/>
        <v>75</v>
      </c>
      <c r="J61" t="str">
        <f t="shared" ref="J61:J124" si="515">LEFT($B61,D61-1)</f>
        <v/>
      </c>
      <c r="L61" s="2" t="s">
        <v>386</v>
      </c>
      <c r="M61" s="4">
        <f t="shared" si="15"/>
        <v>-5.3754224715349096E-3</v>
      </c>
      <c r="N61" s="4">
        <f t="shared" si="16"/>
        <v>-6.57247782194368E-3</v>
      </c>
      <c r="O61" s="4">
        <f t="shared" si="17"/>
        <v>-2.0704513188216402E-3</v>
      </c>
    </row>
    <row r="62" spans="2:24" x14ac:dyDescent="0.35">
      <c r="B62" t="s">
        <v>575</v>
      </c>
      <c r="C62">
        <f t="shared" ref="C62:C125" si="516">FIND(" ",$B62)</f>
        <v>3</v>
      </c>
      <c r="D62">
        <f t="shared" ref="D62:D125" si="517">FIND(" x,y,z ",$B62)</f>
        <v>11</v>
      </c>
      <c r="E62">
        <f t="shared" ref="E62" si="518">FIND(" ",$B62,D62+5)</f>
        <v>17</v>
      </c>
      <c r="F62">
        <f t="shared" ref="F62:G62" si="519">FIND(" ",$B62,E62+1)</f>
        <v>39</v>
      </c>
      <c r="G62">
        <f t="shared" si="519"/>
        <v>61</v>
      </c>
      <c r="H62">
        <f t="shared" si="12"/>
        <v>83</v>
      </c>
      <c r="J62" t="str">
        <f t="shared" ref="J62:J125" si="520">LEFT($B62,C62-1)</f>
        <v>45</v>
      </c>
      <c r="K62" t="str">
        <f t="shared" ref="K62:K125" si="521">MID($B62, C62+1,D62-C62-1)</f>
        <v>Eugenia</v>
      </c>
      <c r="L62" s="2" t="s">
        <v>385</v>
      </c>
      <c r="M62" s="4">
        <f t="shared" si="15"/>
        <v>-1.28674066076753</v>
      </c>
      <c r="N62" s="4">
        <f t="shared" si="16"/>
        <v>-2.0643338273450702</v>
      </c>
      <c r="O62" s="4">
        <f t="shared" si="17"/>
        <v>-0.58153395767313099</v>
      </c>
      <c r="Q62" t="str">
        <f t="shared" ref="Q62:Q125" si="522">J62</f>
        <v>45</v>
      </c>
      <c r="R62" t="str">
        <f t="shared" ref="R62:R125" si="523">K62</f>
        <v>Eugenia</v>
      </c>
      <c r="S62" s="4">
        <f t="shared" ref="S62:S125" si="524">M62</f>
        <v>-1.28674066076753</v>
      </c>
      <c r="T62" s="4">
        <f t="shared" ref="T62:T125" si="525">N62</f>
        <v>-2.0643338273450702</v>
      </c>
      <c r="U62" s="4">
        <f t="shared" ref="U62:U125" si="526">O62</f>
        <v>-0.58153395767313099</v>
      </c>
      <c r="V62" s="4">
        <f t="shared" ref="V62:V125" si="527">M63</f>
        <v>9.6241838699376199E-3</v>
      </c>
      <c r="W62" s="4">
        <f t="shared" ref="W62:W125" si="528">N63</f>
        <v>-5.4473906758750997E-3</v>
      </c>
      <c r="X62" s="4">
        <f t="shared" ref="X62:X125" si="529">O63</f>
        <v>-2.35914828353598E-3</v>
      </c>
    </row>
    <row r="63" spans="2:24" x14ac:dyDescent="0.35">
      <c r="B63" t="s">
        <v>576</v>
      </c>
      <c r="D63">
        <f t="shared" ref="D63:D126" si="530">FIND("vx,vy,vz ",$B63)</f>
        <v>1</v>
      </c>
      <c r="E63">
        <f t="shared" ref="E63" si="531">FIND(" ",$B63,D63+8)</f>
        <v>9</v>
      </c>
      <c r="F63">
        <f t="shared" ref="F63:G63" si="532">FIND(" ",$B63,E63+1)</f>
        <v>30</v>
      </c>
      <c r="G63">
        <f t="shared" si="532"/>
        <v>52</v>
      </c>
      <c r="H63">
        <f t="shared" si="12"/>
        <v>74</v>
      </c>
      <c r="J63" t="str">
        <f t="shared" ref="J63:J126" si="533">LEFT($B63,D63-1)</f>
        <v/>
      </c>
      <c r="L63" s="2" t="s">
        <v>386</v>
      </c>
      <c r="M63" s="4">
        <f t="shared" si="15"/>
        <v>9.6241838699376199E-3</v>
      </c>
      <c r="N63" s="4">
        <f t="shared" si="16"/>
        <v>-5.4473906758750997E-3</v>
      </c>
      <c r="O63" s="4">
        <f t="shared" si="17"/>
        <v>-2.35914828353598E-3</v>
      </c>
    </row>
    <row r="64" spans="2:24" x14ac:dyDescent="0.35">
      <c r="B64" t="s">
        <v>399</v>
      </c>
      <c r="C64">
        <f t="shared" ref="C64:C127" si="534">FIND(" ",$B64)</f>
        <v>3</v>
      </c>
      <c r="D64">
        <f t="shared" ref="D64:D127" si="535">FIND(" x,y,z ",$B64)</f>
        <v>11</v>
      </c>
      <c r="E64">
        <f t="shared" ref="E64" si="536">FIND(" ",$B64,D64+5)</f>
        <v>17</v>
      </c>
      <c r="F64">
        <f t="shared" ref="F64:G64" si="537">FIND(" ",$B64,E64+1)</f>
        <v>38</v>
      </c>
      <c r="G64">
        <f t="shared" si="537"/>
        <v>59</v>
      </c>
      <c r="H64">
        <f t="shared" si="12"/>
        <v>80</v>
      </c>
      <c r="J64" t="str">
        <f t="shared" ref="J64:J127" si="538">LEFT($B64,C64-1)</f>
        <v>51</v>
      </c>
      <c r="K64" t="str">
        <f t="shared" ref="K64:K127" si="539">MID($B64, C64+1,D64-C64-1)</f>
        <v>Nemausa</v>
      </c>
      <c r="L64" s="2" t="s">
        <v>385</v>
      </c>
      <c r="M64" s="4">
        <f t="shared" si="15"/>
        <v>2.32572571071473</v>
      </c>
      <c r="N64" s="4">
        <f t="shared" si="16"/>
        <v>0.919631243406134</v>
      </c>
      <c r="O64" s="4">
        <f t="shared" si="17"/>
        <v>0.195346323188101</v>
      </c>
      <c r="Q64" t="str">
        <f t="shared" ref="Q64:Q127" si="540">J64</f>
        <v>51</v>
      </c>
      <c r="R64" t="str">
        <f t="shared" ref="R64:R127" si="541">K64</f>
        <v>Nemausa</v>
      </c>
      <c r="S64" s="4">
        <f t="shared" ref="S64:S127" si="542">M64</f>
        <v>2.32572571071473</v>
      </c>
      <c r="T64" s="4">
        <f t="shared" ref="T64:T127" si="543">N64</f>
        <v>0.919631243406134</v>
      </c>
      <c r="U64" s="4">
        <f t="shared" ref="U64:U127" si="544">O64</f>
        <v>0.195346323188101</v>
      </c>
      <c r="V64" s="4">
        <f t="shared" ref="V64:V127" si="545">M65</f>
        <v>-4.2263420699967099E-3</v>
      </c>
      <c r="W64" s="4">
        <f t="shared" ref="W64:W127" si="546">N65</f>
        <v>9.3662458896684297E-3</v>
      </c>
      <c r="X64" s="4">
        <f t="shared" ref="X64:X127" si="547">O65</f>
        <v>2.2924737707651498E-3</v>
      </c>
    </row>
    <row r="65" spans="2:24" x14ac:dyDescent="0.35">
      <c r="B65" t="s">
        <v>577</v>
      </c>
      <c r="D65">
        <f t="shared" ref="D65:D128" si="548">FIND("vx,vy,vz ",$B65)</f>
        <v>1</v>
      </c>
      <c r="E65">
        <f t="shared" ref="E65" si="549">FIND(" ",$B65,D65+8)</f>
        <v>9</v>
      </c>
      <c r="F65">
        <f t="shared" ref="F65:G65" si="550">FIND(" ",$B65,E65+1)</f>
        <v>31</v>
      </c>
      <c r="G65">
        <f t="shared" si="550"/>
        <v>52</v>
      </c>
      <c r="H65">
        <f t="shared" si="12"/>
        <v>73</v>
      </c>
      <c r="J65" t="str">
        <f t="shared" ref="J65:J128" si="551">LEFT($B65,D65-1)</f>
        <v/>
      </c>
      <c r="L65" s="2" t="s">
        <v>386</v>
      </c>
      <c r="M65" s="4">
        <f t="shared" si="15"/>
        <v>-4.2263420699967099E-3</v>
      </c>
      <c r="N65" s="4">
        <f t="shared" si="16"/>
        <v>9.3662458896684297E-3</v>
      </c>
      <c r="O65" s="4">
        <f t="shared" si="17"/>
        <v>2.2924737707651498E-3</v>
      </c>
    </row>
    <row r="66" spans="2:24" x14ac:dyDescent="0.35">
      <c r="B66" t="s">
        <v>578</v>
      </c>
      <c r="C66">
        <f t="shared" ref="C66:C129" si="552">FIND(" ",$B66)</f>
        <v>3</v>
      </c>
      <c r="D66">
        <f t="shared" ref="D66:D129" si="553">FIND(" x,y,z ",$B66)</f>
        <v>10</v>
      </c>
      <c r="E66">
        <f t="shared" ref="E66" si="554">FIND(" ",$B66,D66+5)</f>
        <v>16</v>
      </c>
      <c r="F66">
        <f t="shared" ref="F66:G66" si="555">FIND(" ",$B66,E66+1)</f>
        <v>37</v>
      </c>
      <c r="G66">
        <f t="shared" si="555"/>
        <v>59</v>
      </c>
      <c r="H66">
        <f t="shared" si="12"/>
        <v>81</v>
      </c>
      <c r="J66" t="str">
        <f t="shared" ref="J66:J129" si="556">LEFT($B66,C66-1)</f>
        <v>52</v>
      </c>
      <c r="K66" t="str">
        <f t="shared" ref="K66:K129" si="557">MID($B66, C66+1,D66-C66-1)</f>
        <v>Europa</v>
      </c>
      <c r="L66" s="2" t="s">
        <v>385</v>
      </c>
      <c r="M66" s="4">
        <f t="shared" si="15"/>
        <v>1.63050439212361</v>
      </c>
      <c r="N66" s="4">
        <f t="shared" si="16"/>
        <v>-2.80739127556759</v>
      </c>
      <c r="O66" s="4">
        <f t="shared" si="17"/>
        <v>-1.1201115545993301</v>
      </c>
      <c r="Q66" t="str">
        <f t="shared" ref="Q66:Q129" si="558">J66</f>
        <v>52</v>
      </c>
      <c r="R66" t="str">
        <f t="shared" ref="R66:R129" si="559">K66</f>
        <v>Europa</v>
      </c>
      <c r="S66" s="4">
        <f t="shared" ref="S66:S129" si="560">M66</f>
        <v>1.63050439212361</v>
      </c>
      <c r="T66" s="4">
        <f t="shared" ref="T66:T129" si="561">N66</f>
        <v>-2.80739127556759</v>
      </c>
      <c r="U66" s="4">
        <f t="shared" ref="U66:U129" si="562">O66</f>
        <v>-1.1201115545993301</v>
      </c>
      <c r="V66" s="4">
        <f t="shared" ref="V66:V129" si="563">M67</f>
        <v>7.5459019625677796E-3</v>
      </c>
      <c r="W66" s="4">
        <f t="shared" ref="W66:W129" si="564">N67</f>
        <v>4.3856282748046798E-3</v>
      </c>
      <c r="X66" s="4">
        <f t="shared" ref="X66:X129" si="565">O67</f>
        <v>6.8105787613308697E-4</v>
      </c>
    </row>
    <row r="67" spans="2:24" x14ac:dyDescent="0.35">
      <c r="B67" t="s">
        <v>400</v>
      </c>
      <c r="D67">
        <f t="shared" ref="D67:D130" si="566">FIND("vx,vy,vz ",$B67)</f>
        <v>1</v>
      </c>
      <c r="E67">
        <f t="shared" ref="E67" si="567">FIND(" ",$B67,D67+8)</f>
        <v>9</v>
      </c>
      <c r="F67">
        <f t="shared" ref="F67:G67" si="568">FIND(" ",$B67,E67+1)</f>
        <v>30</v>
      </c>
      <c r="G67">
        <f t="shared" si="568"/>
        <v>51</v>
      </c>
      <c r="H67">
        <f t="shared" si="12"/>
        <v>72</v>
      </c>
      <c r="J67" t="str">
        <f t="shared" ref="J67:J130" si="569">LEFT($B67,D67-1)</f>
        <v/>
      </c>
      <c r="L67" s="2" t="s">
        <v>386</v>
      </c>
      <c r="M67" s="4">
        <f t="shared" si="15"/>
        <v>7.5459019625677796E-3</v>
      </c>
      <c r="N67" s="4">
        <f t="shared" si="16"/>
        <v>4.3856282748046798E-3</v>
      </c>
      <c r="O67" s="4">
        <f t="shared" si="17"/>
        <v>6.8105787613308697E-4</v>
      </c>
    </row>
    <row r="68" spans="2:24" x14ac:dyDescent="0.35">
      <c r="B68" t="s">
        <v>579</v>
      </c>
      <c r="C68">
        <f t="shared" ref="C68:C131" si="570">FIND(" ",$B68)</f>
        <v>3</v>
      </c>
      <c r="D68">
        <f t="shared" ref="D68:D131" si="571">FIND(" x,y,z ",$B68)</f>
        <v>8</v>
      </c>
      <c r="E68">
        <f t="shared" ref="E68" si="572">FIND(" ",$B68,D68+5)</f>
        <v>14</v>
      </c>
      <c r="F68">
        <f t="shared" ref="F68:G68" si="573">FIND(" ",$B68,E68+1)</f>
        <v>36</v>
      </c>
      <c r="G68">
        <f t="shared" si="573"/>
        <v>57</v>
      </c>
      <c r="H68">
        <f t="shared" si="12"/>
        <v>78</v>
      </c>
      <c r="J68" t="str">
        <f t="shared" ref="J68:J131" si="574">LEFT($B68,C68-1)</f>
        <v>60</v>
      </c>
      <c r="K68" t="str">
        <f t="shared" ref="K68:K131" si="575">MID($B68, C68+1,D68-C68-1)</f>
        <v>Echo</v>
      </c>
      <c r="L68" s="2" t="s">
        <v>385</v>
      </c>
      <c r="M68" s="4">
        <f t="shared" si="15"/>
        <v>-2.0537580954095498</v>
      </c>
      <c r="N68" s="4">
        <f t="shared" si="16"/>
        <v>0.54261860118690597</v>
      </c>
      <c r="O68" s="4">
        <f t="shared" si="17"/>
        <v>0.16760442874486201</v>
      </c>
      <c r="Q68" t="str">
        <f t="shared" ref="Q68:Q131" si="576">J68</f>
        <v>60</v>
      </c>
      <c r="R68" t="str">
        <f t="shared" ref="R68:R131" si="577">K68</f>
        <v>Echo</v>
      </c>
      <c r="S68" s="4">
        <f t="shared" ref="S68:S131" si="578">M68</f>
        <v>-2.0537580954095498</v>
      </c>
      <c r="T68" s="4">
        <f t="shared" ref="T68:T131" si="579">N68</f>
        <v>0.54261860118690597</v>
      </c>
      <c r="U68" s="4">
        <f t="shared" ref="U68:U131" si="580">O68</f>
        <v>0.16760442874486201</v>
      </c>
      <c r="V68" s="4">
        <f t="shared" ref="V68:V131" si="581">M69</f>
        <v>-5.0537552627440401E-3</v>
      </c>
      <c r="W68" s="4">
        <f t="shared" ref="W68:W131" si="582">N69</f>
        <v>-1.06348930019784E-2</v>
      </c>
      <c r="X68" s="4">
        <f t="shared" ref="X68:X131" si="583">O69</f>
        <v>-3.9295189912338198E-3</v>
      </c>
    </row>
    <row r="69" spans="2:24" x14ac:dyDescent="0.35">
      <c r="B69" t="s">
        <v>580</v>
      </c>
      <c r="D69">
        <f t="shared" ref="D69:D132" si="584">FIND("vx,vy,vz ",$B69)</f>
        <v>1</v>
      </c>
      <c r="E69">
        <f t="shared" ref="E69" si="585">FIND(" ",$B69,D69+8)</f>
        <v>9</v>
      </c>
      <c r="F69">
        <f t="shared" ref="F69:G69" si="586">FIND(" ",$B69,E69+1)</f>
        <v>31</v>
      </c>
      <c r="G69">
        <f t="shared" si="586"/>
        <v>53</v>
      </c>
      <c r="H69">
        <f t="shared" si="12"/>
        <v>75</v>
      </c>
      <c r="J69" t="str">
        <f t="shared" ref="J69:J132" si="587">LEFT($B69,D69-1)</f>
        <v/>
      </c>
      <c r="L69" s="2" t="s">
        <v>386</v>
      </c>
      <c r="M69" s="4">
        <f t="shared" si="15"/>
        <v>-5.0537552627440401E-3</v>
      </c>
      <c r="N69" s="4">
        <f t="shared" si="16"/>
        <v>-1.06348930019784E-2</v>
      </c>
      <c r="O69" s="4">
        <f t="shared" si="17"/>
        <v>-3.9295189912338198E-3</v>
      </c>
    </row>
    <row r="70" spans="2:24" x14ac:dyDescent="0.35">
      <c r="B70" t="s">
        <v>581</v>
      </c>
      <c r="C70">
        <f t="shared" ref="C70:C133" si="588">FIND(" ",$B70)</f>
        <v>3</v>
      </c>
      <c r="D70">
        <f t="shared" ref="D70:D133" si="589">FIND(" x,y,z ",$B70)</f>
        <v>11</v>
      </c>
      <c r="E70">
        <f t="shared" ref="E70" si="590">FIND(" ",$B70,D70+5)</f>
        <v>17</v>
      </c>
      <c r="F70">
        <f t="shared" ref="F70:G70" si="591">FIND(" ",$B70,E70+1)</f>
        <v>39</v>
      </c>
      <c r="G70">
        <f t="shared" si="591"/>
        <v>61</v>
      </c>
      <c r="H70">
        <f t="shared" ref="H70:H133" si="592">LEN($B70)+1</f>
        <v>83</v>
      </c>
      <c r="J70" t="str">
        <f t="shared" ref="J70:J133" si="593">LEFT($B70,C70-1)</f>
        <v>63</v>
      </c>
      <c r="K70" t="str">
        <f t="shared" ref="K70:K133" si="594">MID($B70, C70+1,D70-C70-1)</f>
        <v>Ausonia</v>
      </c>
      <c r="L70" s="2" t="s">
        <v>385</v>
      </c>
      <c r="M70" s="4">
        <f t="shared" ref="M70:M133" si="595">VALUE(MID($B70,E70,F70-E70))</f>
        <v>-0.71150763386114502</v>
      </c>
      <c r="N70" s="4">
        <f t="shared" ref="N70:N133" si="596">VALUE(MID($B70,F70,G70-F70))</f>
        <v>-1.7270494105756</v>
      </c>
      <c r="O70" s="4">
        <f t="shared" ref="O70:O133" si="597">VALUE(MID($B70,G70,H70-G70))</f>
        <v>-0.98024575293622596</v>
      </c>
      <c r="Q70" t="str">
        <f t="shared" ref="Q70:Q133" si="598">J70</f>
        <v>63</v>
      </c>
      <c r="R70" t="str">
        <f t="shared" ref="R70:R133" si="599">K70</f>
        <v>Ausonia</v>
      </c>
      <c r="S70" s="4">
        <f t="shared" ref="S70:S133" si="600">M70</f>
        <v>-0.71150763386114502</v>
      </c>
      <c r="T70" s="4">
        <f t="shared" ref="T70:T133" si="601">N70</f>
        <v>-1.7270494105756</v>
      </c>
      <c r="U70" s="4">
        <f t="shared" ref="U70:U133" si="602">O70</f>
        <v>-0.98024575293622596</v>
      </c>
      <c r="V70" s="4">
        <f t="shared" ref="V70:V133" si="603">M71</f>
        <v>1.19578744801539E-2</v>
      </c>
      <c r="W70" s="4">
        <f t="shared" ref="W70:W133" si="604">N71</f>
        <v>-3.46867633219166E-3</v>
      </c>
      <c r="X70" s="4">
        <f t="shared" ref="X70:X133" si="605">O71</f>
        <v>-1.40433901579396E-3</v>
      </c>
    </row>
    <row r="71" spans="2:24" x14ac:dyDescent="0.35">
      <c r="B71" t="s">
        <v>582</v>
      </c>
      <c r="D71">
        <f t="shared" ref="D71:D134" si="606">FIND("vx,vy,vz ",$B71)</f>
        <v>1</v>
      </c>
      <c r="E71">
        <f t="shared" ref="E71" si="607">FIND(" ",$B71,D71+8)</f>
        <v>9</v>
      </c>
      <c r="F71">
        <f t="shared" ref="F71:G71" si="608">FIND(" ",$B71,E71+1)</f>
        <v>30</v>
      </c>
      <c r="G71">
        <f t="shared" si="608"/>
        <v>52</v>
      </c>
      <c r="H71">
        <f t="shared" si="592"/>
        <v>74</v>
      </c>
      <c r="J71" t="str">
        <f t="shared" ref="J71:J134" si="609">LEFT($B71,D71-1)</f>
        <v/>
      </c>
      <c r="L71" s="2" t="s">
        <v>386</v>
      </c>
      <c r="M71" s="4">
        <f t="shared" si="595"/>
        <v>1.19578744801539E-2</v>
      </c>
      <c r="N71" s="4">
        <f t="shared" si="596"/>
        <v>-3.46867633219166E-3</v>
      </c>
      <c r="O71" s="4">
        <f t="shared" si="597"/>
        <v>-1.40433901579396E-3</v>
      </c>
    </row>
    <row r="72" spans="2:24" x14ac:dyDescent="0.35">
      <c r="B72" t="s">
        <v>583</v>
      </c>
      <c r="C72">
        <f t="shared" ref="C72:C135" si="610">FIND(" ",$B72)</f>
        <v>3</v>
      </c>
      <c r="D72">
        <f t="shared" ref="D72:D135" si="611">FIND(" x,y,z ",$B72)</f>
        <v>10</v>
      </c>
      <c r="E72">
        <f t="shared" ref="E72" si="612">FIND(" ",$B72,D72+5)</f>
        <v>16</v>
      </c>
      <c r="F72">
        <f t="shared" ref="F72:G72" si="613">FIND(" ",$B72,E72+1)</f>
        <v>38</v>
      </c>
      <c r="G72">
        <f t="shared" si="613"/>
        <v>60</v>
      </c>
      <c r="H72">
        <f t="shared" si="592"/>
        <v>82</v>
      </c>
      <c r="J72" t="str">
        <f t="shared" ref="J72:J135" si="614">LEFT($B72,C72-1)</f>
        <v>65</v>
      </c>
      <c r="K72" t="str">
        <f t="shared" ref="K72:K135" si="615">MID($B72, C72+1,D72-C72-1)</f>
        <v>Cybele</v>
      </c>
      <c r="L72" s="2" t="s">
        <v>385</v>
      </c>
      <c r="M72" s="4">
        <f t="shared" si="595"/>
        <v>-2.8188181864811099</v>
      </c>
      <c r="N72" s="4">
        <f t="shared" si="596"/>
        <v>-1.4527859689793801</v>
      </c>
      <c r="O72" s="4">
        <f t="shared" si="597"/>
        <v>-0.459547659952798</v>
      </c>
      <c r="Q72" t="str">
        <f t="shared" ref="Q72:Q135" si="616">J72</f>
        <v>65</v>
      </c>
      <c r="R72" t="str">
        <f t="shared" ref="R72:R135" si="617">K72</f>
        <v>Cybele</v>
      </c>
      <c r="S72" s="4">
        <f t="shared" ref="S72:S135" si="618">M72</f>
        <v>-2.8188181864811099</v>
      </c>
      <c r="T72" s="4">
        <f t="shared" ref="T72:T135" si="619">N72</f>
        <v>-1.4527859689793801</v>
      </c>
      <c r="U72" s="4">
        <f t="shared" ref="U72:U135" si="620">O72</f>
        <v>-0.459547659952798</v>
      </c>
      <c r="V72" s="4">
        <f t="shared" ref="V72:V135" si="621">M73</f>
        <v>5.4912126161377204E-3</v>
      </c>
      <c r="W72" s="4">
        <f t="shared" ref="W72:W135" si="622">N73</f>
        <v>-7.7097651863997597E-3</v>
      </c>
      <c r="X72" s="4">
        <f t="shared" ref="X72:X135" si="623">O73</f>
        <v>-2.9809079676558102E-3</v>
      </c>
    </row>
    <row r="73" spans="2:24" x14ac:dyDescent="0.35">
      <c r="B73" t="s">
        <v>584</v>
      </c>
      <c r="D73">
        <f t="shared" ref="D73:D136" si="624">FIND("vx,vy,vz ",$B73)</f>
        <v>1</v>
      </c>
      <c r="E73">
        <f t="shared" ref="E73" si="625">FIND(" ",$B73,D73+8)</f>
        <v>9</v>
      </c>
      <c r="F73">
        <f t="shared" ref="F73:G73" si="626">FIND(" ",$B73,E73+1)</f>
        <v>30</v>
      </c>
      <c r="G73">
        <f t="shared" si="626"/>
        <v>52</v>
      </c>
      <c r="H73">
        <f t="shared" si="592"/>
        <v>74</v>
      </c>
      <c r="J73" t="str">
        <f t="shared" ref="J73:J136" si="627">LEFT($B73,D73-1)</f>
        <v/>
      </c>
      <c r="L73" s="2" t="s">
        <v>386</v>
      </c>
      <c r="M73" s="4">
        <f t="shared" si="595"/>
        <v>5.4912126161377204E-3</v>
      </c>
      <c r="N73" s="4">
        <f t="shared" si="596"/>
        <v>-7.7097651863997597E-3</v>
      </c>
      <c r="O73" s="4">
        <f t="shared" si="597"/>
        <v>-2.9809079676558102E-3</v>
      </c>
    </row>
    <row r="74" spans="2:24" x14ac:dyDescent="0.35">
      <c r="B74" t="s">
        <v>585</v>
      </c>
      <c r="C74">
        <f t="shared" ref="C74:C137" si="628">FIND(" ",$B74)</f>
        <v>3</v>
      </c>
      <c r="D74">
        <f t="shared" ref="D74:D137" si="629">FIND(" x,y,z ",$B74)</f>
        <v>12</v>
      </c>
      <c r="E74">
        <f t="shared" ref="E74" si="630">FIND(" ",$B74,D74+5)</f>
        <v>18</v>
      </c>
      <c r="F74">
        <f t="shared" ref="F74:G74" si="631">FIND(" ",$B74,E74+1)</f>
        <v>40</v>
      </c>
      <c r="G74">
        <f t="shared" si="631"/>
        <v>62</v>
      </c>
      <c r="H74">
        <f t="shared" si="592"/>
        <v>84</v>
      </c>
      <c r="J74" t="str">
        <f t="shared" ref="J74:J137" si="632">LEFT($B74,C74-1)</f>
        <v>69</v>
      </c>
      <c r="K74" t="str">
        <f t="shared" ref="K74:K137" si="633">MID($B74, C74+1,D74-C74-1)</f>
        <v>Hesperia</v>
      </c>
      <c r="L74" s="2" t="s">
        <v>385</v>
      </c>
      <c r="M74" s="4">
        <f t="shared" si="595"/>
        <v>-2.7313735860778698</v>
      </c>
      <c r="N74" s="4">
        <f t="shared" si="596"/>
        <v>-0.17399039627316801</v>
      </c>
      <c r="O74" s="4">
        <f t="shared" si="597"/>
        <v>-9.1512829062557796E-2</v>
      </c>
      <c r="Q74" t="str">
        <f t="shared" ref="Q74:Q137" si="634">J74</f>
        <v>69</v>
      </c>
      <c r="R74" t="str">
        <f t="shared" ref="R74:R137" si="635">K74</f>
        <v>Hesperia</v>
      </c>
      <c r="S74" s="4">
        <f t="shared" ref="S74:S137" si="636">M74</f>
        <v>-2.7313735860778698</v>
      </c>
      <c r="T74" s="4">
        <f t="shared" ref="T74:T137" si="637">N74</f>
        <v>-0.17399039627316801</v>
      </c>
      <c r="U74" s="4">
        <f t="shared" ref="U74:U137" si="638">O74</f>
        <v>-9.1512829062557796E-2</v>
      </c>
      <c r="V74" s="4">
        <f t="shared" ref="V74:V137" si="639">M75</f>
        <v>-8.3582953940311404E-4</v>
      </c>
      <c r="W74" s="4">
        <f t="shared" ref="W74:W137" si="640">N75</f>
        <v>-1.0410309605216999E-2</v>
      </c>
      <c r="X74" s="4">
        <f t="shared" ref="X74:X137" si="641">O75</f>
        <v>-2.79205693175629E-3</v>
      </c>
    </row>
    <row r="75" spans="2:24" x14ac:dyDescent="0.35">
      <c r="B75" t="s">
        <v>586</v>
      </c>
      <c r="D75">
        <f t="shared" ref="D75:D138" si="642">FIND("vx,vy,vz ",$B75)</f>
        <v>1</v>
      </c>
      <c r="E75">
        <f t="shared" ref="E75" si="643">FIND(" ",$B75,D75+8)</f>
        <v>9</v>
      </c>
      <c r="F75">
        <f t="shared" ref="F75:G75" si="644">FIND(" ",$B75,E75+1)</f>
        <v>31</v>
      </c>
      <c r="G75">
        <f t="shared" si="644"/>
        <v>53</v>
      </c>
      <c r="H75">
        <f t="shared" si="592"/>
        <v>75</v>
      </c>
      <c r="J75" t="str">
        <f t="shared" ref="J75:J138" si="645">LEFT($B75,D75-1)</f>
        <v/>
      </c>
      <c r="L75" s="2" t="s">
        <v>386</v>
      </c>
      <c r="M75" s="4">
        <f t="shared" si="595"/>
        <v>-8.3582953940311404E-4</v>
      </c>
      <c r="N75" s="4">
        <f t="shared" si="596"/>
        <v>-1.0410309605216999E-2</v>
      </c>
      <c r="O75" s="4">
        <f t="shared" si="597"/>
        <v>-2.79205693175629E-3</v>
      </c>
    </row>
    <row r="76" spans="2:24" x14ac:dyDescent="0.35">
      <c r="B76" t="s">
        <v>587</v>
      </c>
      <c r="C76">
        <f t="shared" ref="C76:C139" si="646">FIND(" ",$B76)</f>
        <v>3</v>
      </c>
      <c r="D76">
        <f t="shared" ref="D76:D139" si="647">FIND(" x,y,z ",$B76)</f>
        <v>9</v>
      </c>
      <c r="E76">
        <f t="shared" ref="E76" si="648">FIND(" ",$B76,D76+5)</f>
        <v>15</v>
      </c>
      <c r="F76">
        <f t="shared" ref="F76:G76" si="649">FIND(" ",$B76,E76+1)</f>
        <v>37</v>
      </c>
      <c r="G76">
        <f t="shared" si="649"/>
        <v>59</v>
      </c>
      <c r="H76">
        <f t="shared" si="592"/>
        <v>81</v>
      </c>
      <c r="J76" t="str">
        <f t="shared" ref="J76:J139" si="650">LEFT($B76,C76-1)</f>
        <v>78</v>
      </c>
      <c r="K76" t="str">
        <f t="shared" ref="K76:K139" si="651">MID($B76, C76+1,D76-C76-1)</f>
        <v>Diana</v>
      </c>
      <c r="L76" s="2" t="s">
        <v>385</v>
      </c>
      <c r="M76" s="4">
        <f t="shared" si="595"/>
        <v>-2.2303089152645499</v>
      </c>
      <c r="N76" s="4">
        <f t="shared" si="596"/>
        <v>-0.61200476206579602</v>
      </c>
      <c r="O76" s="4">
        <f t="shared" si="597"/>
        <v>-0.54327524305819497</v>
      </c>
      <c r="Q76" t="str">
        <f t="shared" ref="Q76:Q139" si="652">J76</f>
        <v>78</v>
      </c>
      <c r="R76" t="str">
        <f t="shared" ref="R76:R139" si="653">K76</f>
        <v>Diana</v>
      </c>
      <c r="S76" s="4">
        <f t="shared" ref="S76:S139" si="654">M76</f>
        <v>-2.2303089152645499</v>
      </c>
      <c r="T76" s="4">
        <f t="shared" ref="T76:T139" si="655">N76</f>
        <v>-0.61200476206579602</v>
      </c>
      <c r="U76" s="4">
        <f t="shared" ref="U76:U139" si="656">O76</f>
        <v>-0.54327524305819497</v>
      </c>
      <c r="V76" s="4">
        <f t="shared" ref="V76:V139" si="657">M77</f>
        <v>1.8758164362706201E-3</v>
      </c>
      <c r="W76" s="4">
        <f t="shared" ref="W76:W139" si="658">N77</f>
        <v>-9.9120639885889109E-3</v>
      </c>
      <c r="X76" s="4">
        <f t="shared" ref="X76:X139" si="659">O77</f>
        <v>-5.8742034230042902E-3</v>
      </c>
    </row>
    <row r="77" spans="2:24" x14ac:dyDescent="0.35">
      <c r="B77" t="s">
        <v>588</v>
      </c>
      <c r="D77">
        <f t="shared" ref="D77:D140" si="660">FIND("vx,vy,vz ",$B77)</f>
        <v>1</v>
      </c>
      <c r="E77">
        <f t="shared" ref="E77" si="661">FIND(" ",$B77,D77+8)</f>
        <v>9</v>
      </c>
      <c r="F77">
        <f t="shared" ref="F77:G77" si="662">FIND(" ",$B77,E77+1)</f>
        <v>30</v>
      </c>
      <c r="G77">
        <f t="shared" si="662"/>
        <v>52</v>
      </c>
      <c r="H77">
        <f t="shared" si="592"/>
        <v>74</v>
      </c>
      <c r="J77" t="str">
        <f t="shared" ref="J77:J140" si="663">LEFT($B77,D77-1)</f>
        <v/>
      </c>
      <c r="L77" s="2" t="s">
        <v>386</v>
      </c>
      <c r="M77" s="4">
        <f t="shared" si="595"/>
        <v>1.8758164362706201E-3</v>
      </c>
      <c r="N77" s="4">
        <f t="shared" si="596"/>
        <v>-9.9120639885889109E-3</v>
      </c>
      <c r="O77" s="4">
        <f t="shared" si="597"/>
        <v>-5.8742034230042902E-3</v>
      </c>
    </row>
    <row r="78" spans="2:24" x14ac:dyDescent="0.35">
      <c r="B78" t="s">
        <v>401</v>
      </c>
      <c r="C78">
        <f t="shared" ref="C78:C141" si="664">FIND(" ",$B78)</f>
        <v>3</v>
      </c>
      <c r="D78">
        <f t="shared" ref="D78:D141" si="665">FIND(" x,y,z ",$B78)</f>
        <v>10</v>
      </c>
      <c r="E78">
        <f t="shared" ref="E78" si="666">FIND(" ",$B78,D78+5)</f>
        <v>16</v>
      </c>
      <c r="F78">
        <f t="shared" ref="F78:G78" si="667">FIND(" ",$B78,E78+1)</f>
        <v>37</v>
      </c>
      <c r="G78">
        <f t="shared" si="667"/>
        <v>58</v>
      </c>
      <c r="H78">
        <f t="shared" si="592"/>
        <v>79</v>
      </c>
      <c r="J78" t="str">
        <f t="shared" ref="J78:J141" si="668">LEFT($B78,C78-1)</f>
        <v>94</v>
      </c>
      <c r="K78" t="str">
        <f t="shared" ref="K78:K141" si="669">MID($B78, C78+1,D78-C78-1)</f>
        <v>Aurora</v>
      </c>
      <c r="L78" s="2" t="s">
        <v>385</v>
      </c>
      <c r="M78" s="4">
        <f t="shared" si="595"/>
        <v>1.2172043214736801</v>
      </c>
      <c r="N78" s="4">
        <f t="shared" si="596"/>
        <v>2.23021379706727</v>
      </c>
      <c r="O78" s="4">
        <f t="shared" si="597"/>
        <v>1.3492043016228601</v>
      </c>
      <c r="Q78" t="str">
        <f t="shared" ref="Q78:Q141" si="670">J78</f>
        <v>94</v>
      </c>
      <c r="R78" t="str">
        <f t="shared" ref="R78:R141" si="671">K78</f>
        <v>Aurora</v>
      </c>
      <c r="S78" s="4">
        <f t="shared" ref="S78:S141" si="672">M78</f>
        <v>1.2172043214736801</v>
      </c>
      <c r="T78" s="4">
        <f t="shared" ref="T78:T141" si="673">N78</f>
        <v>2.23021379706727</v>
      </c>
      <c r="U78" s="4">
        <f t="shared" ref="U78:U141" si="674">O78</f>
        <v>1.3492043016228601</v>
      </c>
      <c r="V78" s="4">
        <f t="shared" ref="V78:V141" si="675">M79</f>
        <v>-9.4809193630382201E-3</v>
      </c>
      <c r="W78" s="4">
        <f t="shared" ref="W78:W141" si="676">N79</f>
        <v>3.9641606072695398E-3</v>
      </c>
      <c r="X78" s="4">
        <f t="shared" ref="X78:X141" si="677">O79</f>
        <v>2.5377948627406102E-3</v>
      </c>
    </row>
    <row r="79" spans="2:24" x14ac:dyDescent="0.35">
      <c r="B79" t="s">
        <v>589</v>
      </c>
      <c r="D79">
        <f t="shared" ref="D79:D142" si="678">FIND("vx,vy,vz ",$B79)</f>
        <v>1</v>
      </c>
      <c r="E79">
        <f t="shared" ref="E79" si="679">FIND(" ",$B79,D79+8)</f>
        <v>9</v>
      </c>
      <c r="F79">
        <f t="shared" ref="F79:G79" si="680">FIND(" ",$B79,E79+1)</f>
        <v>31</v>
      </c>
      <c r="G79">
        <f t="shared" si="680"/>
        <v>52</v>
      </c>
      <c r="H79">
        <f t="shared" si="592"/>
        <v>73</v>
      </c>
      <c r="J79" t="str">
        <f t="shared" ref="J79:J142" si="681">LEFT($B79,D79-1)</f>
        <v/>
      </c>
      <c r="L79" s="2" t="s">
        <v>386</v>
      </c>
      <c r="M79" s="4">
        <f t="shared" si="595"/>
        <v>-9.4809193630382201E-3</v>
      </c>
      <c r="N79" s="4">
        <f t="shared" si="596"/>
        <v>3.9641606072695398E-3</v>
      </c>
      <c r="O79" s="4">
        <f t="shared" si="597"/>
        <v>2.5377948627406102E-3</v>
      </c>
    </row>
    <row r="80" spans="2:24" x14ac:dyDescent="0.35">
      <c r="B80" t="s">
        <v>590</v>
      </c>
      <c r="C80">
        <f t="shared" ref="C80:C143" si="682">FIND(" ",$B80)</f>
        <v>3</v>
      </c>
      <c r="D80">
        <f t="shared" ref="D80:D143" si="683">FIND(" x,y,z ",$B80)</f>
        <v>10</v>
      </c>
      <c r="E80">
        <f t="shared" ref="E80" si="684">FIND(" ",$B80,D80+5)</f>
        <v>16</v>
      </c>
      <c r="F80">
        <f t="shared" ref="F80:G80" si="685">FIND(" ",$B80,E80+1)</f>
        <v>38</v>
      </c>
      <c r="G80">
        <f t="shared" si="685"/>
        <v>60</v>
      </c>
      <c r="H80">
        <f t="shared" si="592"/>
        <v>82</v>
      </c>
      <c r="J80" t="str">
        <f t="shared" ref="J80:J143" si="686">LEFT($B80,C80-1)</f>
        <v>97</v>
      </c>
      <c r="K80" t="str">
        <f t="shared" ref="K80:K143" si="687">MID($B80, C80+1,D80-C80-1)</f>
        <v>Klotho</v>
      </c>
      <c r="L80" s="2" t="s">
        <v>385</v>
      </c>
      <c r="M80" s="4">
        <f t="shared" si="595"/>
        <v>-1.9097562347293999</v>
      </c>
      <c r="N80" s="4">
        <f t="shared" si="596"/>
        <v>-2.6788005509639201</v>
      </c>
      <c r="O80" s="4">
        <f t="shared" si="597"/>
        <v>-0.45206758013641002</v>
      </c>
      <c r="Q80" t="str">
        <f t="shared" ref="Q80:Q143" si="688">J80</f>
        <v>97</v>
      </c>
      <c r="R80" t="str">
        <f t="shared" ref="R80:R143" si="689">K80</f>
        <v>Klotho</v>
      </c>
      <c r="S80" s="4">
        <f t="shared" ref="S80:S143" si="690">M80</f>
        <v>-1.9097562347293999</v>
      </c>
      <c r="T80" s="4">
        <f t="shared" ref="T80:T143" si="691">N80</f>
        <v>-2.6788005509639201</v>
      </c>
      <c r="U80" s="4">
        <f t="shared" ref="U80:U143" si="692">O80</f>
        <v>-0.45206758013641002</v>
      </c>
      <c r="V80" s="4">
        <f t="shared" ref="V80:V143" si="693">M81</f>
        <v>6.2917071228365999E-3</v>
      </c>
      <c r="W80" s="4">
        <f t="shared" ref="W80:W143" si="694">N81</f>
        <v>-5.03933402320789E-3</v>
      </c>
      <c r="X80" s="4">
        <f t="shared" ref="X80:X143" si="695">O81</f>
        <v>-1.53883219393337E-3</v>
      </c>
    </row>
    <row r="81" spans="2:24" x14ac:dyDescent="0.35">
      <c r="B81" t="s">
        <v>591</v>
      </c>
      <c r="D81">
        <f t="shared" ref="D81:D144" si="696">FIND("vx,vy,vz ",$B81)</f>
        <v>1</v>
      </c>
      <c r="E81">
        <f t="shared" ref="E81" si="697">FIND(" ",$B81,D81+8)</f>
        <v>9</v>
      </c>
      <c r="F81">
        <f t="shared" ref="F81:G81" si="698">FIND(" ",$B81,E81+1)</f>
        <v>30</v>
      </c>
      <c r="G81">
        <f t="shared" si="698"/>
        <v>52</v>
      </c>
      <c r="H81">
        <f t="shared" si="592"/>
        <v>74</v>
      </c>
      <c r="J81" t="str">
        <f t="shared" ref="J81:J144" si="699">LEFT($B81,D81-1)</f>
        <v/>
      </c>
      <c r="L81" s="2" t="s">
        <v>386</v>
      </c>
      <c r="M81" s="4">
        <f t="shared" si="595"/>
        <v>6.2917071228365999E-3</v>
      </c>
      <c r="N81" s="4">
        <f t="shared" si="596"/>
        <v>-5.03933402320789E-3</v>
      </c>
      <c r="O81" s="4">
        <f t="shared" si="597"/>
        <v>-1.53883219393337E-3</v>
      </c>
    </row>
    <row r="82" spans="2:24" x14ac:dyDescent="0.35">
      <c r="B82" t="s">
        <v>592</v>
      </c>
      <c r="C82">
        <f t="shared" ref="C82:C145" si="700">FIND(" ",$B82)</f>
        <v>3</v>
      </c>
      <c r="D82">
        <f t="shared" ref="D82:D145" si="701">FIND(" x,y,z ",$B82)</f>
        <v>10</v>
      </c>
      <c r="E82">
        <f t="shared" ref="E82" si="702">FIND(" ",$B82,D82+5)</f>
        <v>16</v>
      </c>
      <c r="F82">
        <f t="shared" ref="F82:G82" si="703">FIND(" ",$B82,E82+1)</f>
        <v>38</v>
      </c>
      <c r="G82">
        <f t="shared" si="703"/>
        <v>59</v>
      </c>
      <c r="H82">
        <f t="shared" si="592"/>
        <v>80</v>
      </c>
      <c r="J82" t="str">
        <f t="shared" ref="J82:J145" si="704">LEFT($B82,C82-1)</f>
        <v>98</v>
      </c>
      <c r="K82" t="str">
        <f t="shared" ref="K82:K145" si="705">MID($B82, C82+1,D82-C82-1)</f>
        <v>Ianthe</v>
      </c>
      <c r="L82" s="2" t="s">
        <v>385</v>
      </c>
      <c r="M82" s="4">
        <f t="shared" si="595"/>
        <v>-2.1893802454698101</v>
      </c>
      <c r="N82" s="4">
        <f t="shared" si="596"/>
        <v>0.22611469235249301</v>
      </c>
      <c r="O82" s="4">
        <f t="shared" si="597"/>
        <v>0.11252578290156801</v>
      </c>
      <c r="Q82" t="str">
        <f t="shared" ref="Q82:Q145" si="706">J82</f>
        <v>98</v>
      </c>
      <c r="R82" t="str">
        <f t="shared" ref="R82:R145" si="707">K82</f>
        <v>Ianthe</v>
      </c>
      <c r="S82" s="4">
        <f t="shared" ref="S82:S145" si="708">M82</f>
        <v>-2.1893802454698101</v>
      </c>
      <c r="T82" s="4">
        <f t="shared" ref="T82:T145" si="709">N82</f>
        <v>0.22611469235249301</v>
      </c>
      <c r="U82" s="4">
        <f t="shared" ref="U82:U145" si="710">O82</f>
        <v>0.11252578290156801</v>
      </c>
      <c r="V82" s="4">
        <f t="shared" ref="V82:V145" si="711">M83</f>
        <v>-2.1216647409458399E-3</v>
      </c>
      <c r="W82" s="4">
        <f t="shared" ref="W82:W145" si="712">N83</f>
        <v>-9.6125499341889707E-3</v>
      </c>
      <c r="X82" s="4">
        <f t="shared" ref="X82:X145" si="713">O83</f>
        <v>-7.8430891269493808E-3</v>
      </c>
    </row>
    <row r="83" spans="2:24" x14ac:dyDescent="0.35">
      <c r="B83" t="s">
        <v>593</v>
      </c>
      <c r="D83">
        <f t="shared" ref="D83:D146" si="714">FIND("vx,vy,vz ",$B83)</f>
        <v>1</v>
      </c>
      <c r="E83">
        <f t="shared" ref="E83" si="715">FIND(" ",$B83,D83+8)</f>
        <v>9</v>
      </c>
      <c r="F83">
        <f t="shared" ref="F83:G83" si="716">FIND(" ",$B83,E83+1)</f>
        <v>31</v>
      </c>
      <c r="G83">
        <f t="shared" si="716"/>
        <v>53</v>
      </c>
      <c r="H83">
        <f t="shared" si="592"/>
        <v>75</v>
      </c>
      <c r="J83" t="str">
        <f t="shared" ref="J83:J146" si="717">LEFT($B83,D83-1)</f>
        <v/>
      </c>
      <c r="L83" s="2" t="s">
        <v>386</v>
      </c>
      <c r="M83" s="4">
        <f t="shared" si="595"/>
        <v>-2.1216647409458399E-3</v>
      </c>
      <c r="N83" s="4">
        <f t="shared" si="596"/>
        <v>-9.6125499341889707E-3</v>
      </c>
      <c r="O83" s="4">
        <f t="shared" si="597"/>
        <v>-7.8430891269493808E-3</v>
      </c>
    </row>
    <row r="84" spans="2:24" x14ac:dyDescent="0.35">
      <c r="B84" t="s">
        <v>594</v>
      </c>
      <c r="C84">
        <f t="shared" ref="C84:C147" si="718">FIND(" ",$B84)</f>
        <v>4</v>
      </c>
      <c r="D84">
        <f t="shared" ref="D84:D147" si="719">FIND(" x,y,z ",$B84)</f>
        <v>12</v>
      </c>
      <c r="E84">
        <f t="shared" ref="E84" si="720">FIND(" ",$B84,D84+5)</f>
        <v>18</v>
      </c>
      <c r="F84">
        <f t="shared" ref="F84:G84" si="721">FIND(" ",$B84,E84+1)</f>
        <v>40</v>
      </c>
      <c r="G84">
        <f t="shared" si="721"/>
        <v>61</v>
      </c>
      <c r="H84">
        <f t="shared" si="592"/>
        <v>83</v>
      </c>
      <c r="J84" t="str">
        <f t="shared" ref="J84:J147" si="722">LEFT($B84,C84-1)</f>
        <v>105</v>
      </c>
      <c r="K84" t="str">
        <f t="shared" ref="K84:K147" si="723">MID($B84, C84+1,D84-C84-1)</f>
        <v>Artemis</v>
      </c>
      <c r="L84" s="2" t="s">
        <v>385</v>
      </c>
      <c r="M84" s="4">
        <f t="shared" si="595"/>
        <v>-2.1506972868257401</v>
      </c>
      <c r="N84" s="4">
        <f t="shared" si="596"/>
        <v>0.54187535622605898</v>
      </c>
      <c r="O84" s="4">
        <f t="shared" si="597"/>
        <v>-9.9139411741416897E-2</v>
      </c>
      <c r="Q84" t="str">
        <f t="shared" ref="Q84:Q147" si="724">J84</f>
        <v>105</v>
      </c>
      <c r="R84" t="str">
        <f t="shared" ref="R84:R147" si="725">K84</f>
        <v>Artemis</v>
      </c>
      <c r="S84" s="4">
        <f t="shared" ref="S84:S147" si="726">M84</f>
        <v>-2.1506972868257401</v>
      </c>
      <c r="T84" s="4">
        <f t="shared" ref="T84:T147" si="727">N84</f>
        <v>0.54187535622605898</v>
      </c>
      <c r="U84" s="4">
        <f t="shared" ref="U84:U147" si="728">O84</f>
        <v>-9.9139411741416897E-2</v>
      </c>
      <c r="V84" s="4">
        <f t="shared" ref="V84:V147" si="729">M85</f>
        <v>-9.3399566469944996E-4</v>
      </c>
      <c r="W84" s="4">
        <f t="shared" ref="W84:W147" si="730">N85</f>
        <v>-1.18650090158188E-2</v>
      </c>
      <c r="X84" s="4">
        <f t="shared" ref="X84:X147" si="731">O85</f>
        <v>-5.10278917224607E-4</v>
      </c>
    </row>
    <row r="85" spans="2:24" x14ac:dyDescent="0.35">
      <c r="B85" t="s">
        <v>595</v>
      </c>
      <c r="D85">
        <f t="shared" ref="D85:D148" si="732">FIND("vx,vy,vz ",$B85)</f>
        <v>1</v>
      </c>
      <c r="E85">
        <f t="shared" ref="E85" si="733">FIND(" ",$B85,D85+8)</f>
        <v>9</v>
      </c>
      <c r="F85">
        <f t="shared" ref="F85:G85" si="734">FIND(" ",$B85,E85+1)</f>
        <v>31</v>
      </c>
      <c r="G85">
        <f t="shared" si="734"/>
        <v>53</v>
      </c>
      <c r="H85">
        <f t="shared" si="592"/>
        <v>75</v>
      </c>
      <c r="J85" t="str">
        <f t="shared" ref="J85:J148" si="735">LEFT($B85,D85-1)</f>
        <v/>
      </c>
      <c r="L85" s="2" t="s">
        <v>386</v>
      </c>
      <c r="M85" s="4">
        <f t="shared" si="595"/>
        <v>-9.3399566469944996E-4</v>
      </c>
      <c r="N85" s="4">
        <f t="shared" si="596"/>
        <v>-1.18650090158188E-2</v>
      </c>
      <c r="O85" s="4">
        <f t="shared" si="597"/>
        <v>-5.10278917224607E-4</v>
      </c>
    </row>
    <row r="86" spans="2:24" x14ac:dyDescent="0.35">
      <c r="B86" t="s">
        <v>596</v>
      </c>
      <c r="C86">
        <f t="shared" ref="C86:C149" si="736">FIND(" ",$B86)</f>
        <v>4</v>
      </c>
      <c r="D86">
        <f t="shared" ref="D86:D149" si="737">FIND(" x,y,z ",$B86)</f>
        <v>8</v>
      </c>
      <c r="E86">
        <f t="shared" ref="E86" si="738">FIND(" ",$B86,D86+5)</f>
        <v>14</v>
      </c>
      <c r="F86">
        <f t="shared" ref="F86:G86" si="739">FIND(" ",$B86,E86+1)</f>
        <v>36</v>
      </c>
      <c r="G86">
        <f t="shared" si="739"/>
        <v>58</v>
      </c>
      <c r="H86">
        <f t="shared" si="592"/>
        <v>80</v>
      </c>
      <c r="J86" t="str">
        <f t="shared" ref="J86:J149" si="740">LEFT($B86,C86-1)</f>
        <v>111</v>
      </c>
      <c r="K86" t="str">
        <f t="shared" ref="K86:K149" si="741">MID($B86, C86+1,D86-C86-1)</f>
        <v>Ate</v>
      </c>
      <c r="L86" s="2" t="s">
        <v>385</v>
      </c>
      <c r="M86" s="4">
        <f t="shared" si="595"/>
        <v>-2.06523597230191</v>
      </c>
      <c r="N86" s="4">
        <f t="shared" si="596"/>
        <v>-1.39519274037112</v>
      </c>
      <c r="O86" s="4">
        <f t="shared" si="597"/>
        <v>-0.851171268109567</v>
      </c>
      <c r="Q86" t="str">
        <f t="shared" ref="Q86:Q149" si="742">J86</f>
        <v>111</v>
      </c>
      <c r="R86" t="str">
        <f t="shared" ref="R86:R149" si="743">K86</f>
        <v>Ate</v>
      </c>
      <c r="S86" s="4">
        <f t="shared" ref="S86:S149" si="744">M86</f>
        <v>-2.06523597230191</v>
      </c>
      <c r="T86" s="4">
        <f t="shared" ref="T86:T149" si="745">N86</f>
        <v>-1.39519274037112</v>
      </c>
      <c r="U86" s="4">
        <f t="shared" ref="U86:U149" si="746">O86</f>
        <v>-0.851171268109567</v>
      </c>
      <c r="V86" s="4">
        <f t="shared" ref="V86:V149" si="747">M87</f>
        <v>5.6181080192204396E-3</v>
      </c>
      <c r="W86" s="4">
        <f t="shared" ref="W86:W149" si="748">N87</f>
        <v>-8.1315447410129308E-3</v>
      </c>
      <c r="X86" s="4">
        <f t="shared" ref="X86:X149" si="749">O87</f>
        <v>-3.6003682000491101E-3</v>
      </c>
    </row>
    <row r="87" spans="2:24" x14ac:dyDescent="0.35">
      <c r="B87" t="s">
        <v>597</v>
      </c>
      <c r="D87">
        <f t="shared" ref="D87:D150" si="750">FIND("vx,vy,vz ",$B87)</f>
        <v>1</v>
      </c>
      <c r="E87">
        <f t="shared" ref="E87" si="751">FIND(" ",$B87,D87+8)</f>
        <v>9</v>
      </c>
      <c r="F87">
        <f t="shared" ref="F87:G87" si="752">FIND(" ",$B87,E87+1)</f>
        <v>30</v>
      </c>
      <c r="G87">
        <f t="shared" si="752"/>
        <v>52</v>
      </c>
      <c r="H87">
        <f t="shared" si="592"/>
        <v>74</v>
      </c>
      <c r="J87" t="str">
        <f t="shared" ref="J87:J150" si="753">LEFT($B87,D87-1)</f>
        <v/>
      </c>
      <c r="L87" s="2" t="s">
        <v>386</v>
      </c>
      <c r="M87" s="4">
        <f t="shared" si="595"/>
        <v>5.6181080192204396E-3</v>
      </c>
      <c r="N87" s="4">
        <f t="shared" si="596"/>
        <v>-8.1315447410129308E-3</v>
      </c>
      <c r="O87" s="4">
        <f t="shared" si="597"/>
        <v>-3.6003682000491101E-3</v>
      </c>
    </row>
    <row r="88" spans="2:24" x14ac:dyDescent="0.35">
      <c r="B88" t="s">
        <v>598</v>
      </c>
      <c r="C88">
        <f t="shared" ref="C88:C151" si="754">FIND(" ",$B88)</f>
        <v>4</v>
      </c>
      <c r="D88">
        <f t="shared" ref="D88:D151" si="755">FIND(" x,y,z ",$B88)</f>
        <v>11</v>
      </c>
      <c r="E88">
        <f t="shared" ref="E88" si="756">FIND(" ",$B88,D88+5)</f>
        <v>17</v>
      </c>
      <c r="F88">
        <f t="shared" ref="F88:G88" si="757">FIND(" ",$B88,E88+1)</f>
        <v>39</v>
      </c>
      <c r="G88">
        <f t="shared" si="757"/>
        <v>61</v>
      </c>
      <c r="H88">
        <f t="shared" si="592"/>
        <v>83</v>
      </c>
      <c r="J88" t="str">
        <f t="shared" ref="J88:J151" si="758">LEFT($B88,C88-1)</f>
        <v>135</v>
      </c>
      <c r="K88" t="str">
        <f t="shared" ref="K88:K151" si="759">MID($B88, C88+1,D88-C88-1)</f>
        <v>Hertha</v>
      </c>
      <c r="L88" s="2" t="s">
        <v>385</v>
      </c>
      <c r="M88" s="4">
        <f t="shared" si="595"/>
        <v>-1.8520658394388201</v>
      </c>
      <c r="N88" s="4">
        <f t="shared" si="596"/>
        <v>-1.41453709116384</v>
      </c>
      <c r="O88" s="4">
        <f t="shared" si="597"/>
        <v>-0.701764695699997</v>
      </c>
      <c r="Q88" t="str">
        <f t="shared" ref="Q88:Q151" si="760">J88</f>
        <v>135</v>
      </c>
      <c r="R88" t="str">
        <f t="shared" ref="R88:R151" si="761">K88</f>
        <v>Hertha</v>
      </c>
      <c r="S88" s="4">
        <f t="shared" ref="S88:S151" si="762">M88</f>
        <v>-1.8520658394388201</v>
      </c>
      <c r="T88" s="4">
        <f t="shared" ref="T88:T151" si="763">N88</f>
        <v>-1.41453709116384</v>
      </c>
      <c r="U88" s="4">
        <f t="shared" ref="U88:U151" si="764">O88</f>
        <v>-0.701764695699997</v>
      </c>
      <c r="V88" s="4">
        <f t="shared" ref="V88:V151" si="765">M89</f>
        <v>8.7067388234109509E-3</v>
      </c>
      <c r="W88" s="4">
        <f t="shared" ref="W88:W151" si="766">N89</f>
        <v>-6.1229077394112999E-3</v>
      </c>
      <c r="X88" s="4">
        <f t="shared" ref="X88:X151" si="767">O89</f>
        <v>-2.83658015227273E-3</v>
      </c>
    </row>
    <row r="89" spans="2:24" x14ac:dyDescent="0.35">
      <c r="B89" t="s">
        <v>599</v>
      </c>
      <c r="D89">
        <f t="shared" ref="D89:D152" si="768">FIND("vx,vy,vz ",$B89)</f>
        <v>1</v>
      </c>
      <c r="E89">
        <f t="shared" ref="E89" si="769">FIND(" ",$B89,D89+8)</f>
        <v>9</v>
      </c>
      <c r="F89">
        <f t="shared" ref="F89:G89" si="770">FIND(" ",$B89,E89+1)</f>
        <v>30</v>
      </c>
      <c r="G89">
        <f t="shared" si="770"/>
        <v>52</v>
      </c>
      <c r="H89">
        <f t="shared" si="592"/>
        <v>74</v>
      </c>
      <c r="J89" t="str">
        <f t="shared" ref="J89:J152" si="771">LEFT($B89,D89-1)</f>
        <v/>
      </c>
      <c r="L89" s="2" t="s">
        <v>386</v>
      </c>
      <c r="M89" s="4">
        <f t="shared" si="595"/>
        <v>8.7067388234109509E-3</v>
      </c>
      <c r="N89" s="4">
        <f t="shared" si="596"/>
        <v>-6.1229077394112999E-3</v>
      </c>
      <c r="O89" s="4">
        <f t="shared" si="597"/>
        <v>-2.83658015227273E-3</v>
      </c>
    </row>
    <row r="90" spans="2:24" x14ac:dyDescent="0.35">
      <c r="B90" t="s">
        <v>600</v>
      </c>
      <c r="C90">
        <f t="shared" ref="C90:C153" si="772">FIND(" ",$B90)</f>
        <v>4</v>
      </c>
      <c r="D90">
        <f t="shared" ref="D90:D153" si="773">FIND(" x,y,z ",$B90)</f>
        <v>10</v>
      </c>
      <c r="E90">
        <f t="shared" ref="E90" si="774">FIND(" ",$B90,D90+5)</f>
        <v>16</v>
      </c>
      <c r="F90">
        <f t="shared" ref="F90:G90" si="775">FIND(" ",$B90,E90+1)</f>
        <v>38</v>
      </c>
      <c r="G90">
        <f t="shared" si="775"/>
        <v>59</v>
      </c>
      <c r="H90">
        <f t="shared" si="592"/>
        <v>80</v>
      </c>
      <c r="J90" t="str">
        <f t="shared" ref="J90:J153" si="776">LEFT($B90,C90-1)</f>
        <v>139</v>
      </c>
      <c r="K90" t="str">
        <f t="shared" ref="K90:K153" si="777">MID($B90, C90+1,D90-C90-1)</f>
        <v>Juewa</v>
      </c>
      <c r="L90" s="2" t="s">
        <v>385</v>
      </c>
      <c r="M90" s="4">
        <f t="shared" si="595"/>
        <v>-2.28616974321824</v>
      </c>
      <c r="N90" s="4">
        <f t="shared" si="596"/>
        <v>0.129793402866451</v>
      </c>
      <c r="O90" s="4">
        <f t="shared" si="597"/>
        <v>0.11311050816672701</v>
      </c>
      <c r="Q90" t="str">
        <f t="shared" ref="Q90:Q153" si="778">J90</f>
        <v>139</v>
      </c>
      <c r="R90" t="str">
        <f t="shared" ref="R90:R153" si="779">K90</f>
        <v>Juewa</v>
      </c>
      <c r="S90" s="4">
        <f t="shared" ref="S90:S153" si="780">M90</f>
        <v>-2.28616974321824</v>
      </c>
      <c r="T90" s="4">
        <f t="shared" ref="T90:T153" si="781">N90</f>
        <v>0.129793402866451</v>
      </c>
      <c r="U90" s="4">
        <f t="shared" ref="U90:U153" si="782">O90</f>
        <v>0.11311050816672701</v>
      </c>
      <c r="V90" s="4">
        <f t="shared" ref="V90:V153" si="783">M91</f>
        <v>-1.1449211735996201E-3</v>
      </c>
      <c r="W90" s="4">
        <f t="shared" ref="W90:W153" si="784">N91</f>
        <v>-1.01291776534366E-2</v>
      </c>
      <c r="X90" s="4">
        <f t="shared" ref="X90:X153" si="785">O91</f>
        <v>-6.9152135033342197E-3</v>
      </c>
    </row>
    <row r="91" spans="2:24" x14ac:dyDescent="0.35">
      <c r="B91" t="s">
        <v>601</v>
      </c>
      <c r="D91">
        <f t="shared" ref="D91:D154" si="786">FIND("vx,vy,vz ",$B91)</f>
        <v>1</v>
      </c>
      <c r="E91">
        <f t="shared" ref="E91" si="787">FIND(" ",$B91,D91+8)</f>
        <v>9</v>
      </c>
      <c r="F91">
        <f t="shared" ref="F91:G91" si="788">FIND(" ",$B91,E91+1)</f>
        <v>31</v>
      </c>
      <c r="G91">
        <f t="shared" si="788"/>
        <v>53</v>
      </c>
      <c r="H91">
        <f t="shared" si="592"/>
        <v>75</v>
      </c>
      <c r="J91" t="str">
        <f t="shared" ref="J91:J154" si="789">LEFT($B91,D91-1)</f>
        <v/>
      </c>
      <c r="L91" s="2" t="s">
        <v>386</v>
      </c>
      <c r="M91" s="4">
        <f t="shared" si="595"/>
        <v>-1.1449211735996201E-3</v>
      </c>
      <c r="N91" s="4">
        <f t="shared" si="596"/>
        <v>-1.01291776534366E-2</v>
      </c>
      <c r="O91" s="4">
        <f t="shared" si="597"/>
        <v>-6.9152135033342197E-3</v>
      </c>
    </row>
    <row r="92" spans="2:24" x14ac:dyDescent="0.35">
      <c r="B92" t="s">
        <v>402</v>
      </c>
      <c r="C92">
        <f t="shared" ref="C92:C155" si="790">FIND(" ",$B92)</f>
        <v>4</v>
      </c>
      <c r="D92">
        <f t="shared" ref="D92:D155" si="791">FIND(" x,y,z ",$B92)</f>
        <v>11</v>
      </c>
      <c r="E92">
        <f t="shared" ref="E92" si="792">FIND(" ",$B92,D92+5)</f>
        <v>17</v>
      </c>
      <c r="F92">
        <f t="shared" ref="F92:G92" si="793">FIND(" ",$B92,E92+1)</f>
        <v>38</v>
      </c>
      <c r="G92">
        <f t="shared" si="793"/>
        <v>59</v>
      </c>
      <c r="H92">
        <f t="shared" si="592"/>
        <v>80</v>
      </c>
      <c r="J92" t="str">
        <f t="shared" ref="J92:J155" si="794">LEFT($B92,C92-1)</f>
        <v>145</v>
      </c>
      <c r="K92" t="str">
        <f t="shared" ref="K92:K155" si="795">MID($B92, C92+1,D92-C92-1)</f>
        <v>Adeona</v>
      </c>
      <c r="L92" s="2" t="s">
        <v>385</v>
      </c>
      <c r="M92" s="4">
        <f t="shared" si="595"/>
        <v>1.10169309420152</v>
      </c>
      <c r="N92" s="4">
        <f t="shared" si="596"/>
        <v>2.0462784615625398</v>
      </c>
      <c r="O92" s="4">
        <f t="shared" si="597"/>
        <v>0.73353323341546905</v>
      </c>
      <c r="Q92" t="str">
        <f t="shared" ref="Q92:Q155" si="796">J92</f>
        <v>145</v>
      </c>
      <c r="R92" t="str">
        <f t="shared" ref="R92:R155" si="797">K92</f>
        <v>Adeona</v>
      </c>
      <c r="S92" s="4">
        <f t="shared" ref="S92:S155" si="798">M92</f>
        <v>1.10169309420152</v>
      </c>
      <c r="T92" s="4">
        <f t="shared" ref="T92:T155" si="799">N92</f>
        <v>2.0462784615625398</v>
      </c>
      <c r="U92" s="4">
        <f t="shared" ref="U92:U155" si="800">O92</f>
        <v>0.73353323341546905</v>
      </c>
      <c r="V92" s="4">
        <f t="shared" ref="V92:V155" si="801">M93</f>
        <v>-1.0477714288306701E-2</v>
      </c>
      <c r="W92" s="4">
        <f t="shared" ref="W92:W155" si="802">N93</f>
        <v>2.7028907473951201E-3</v>
      </c>
      <c r="X92" s="4">
        <f t="shared" ref="X92:X155" si="803">O93</f>
        <v>3.8835250445710002E-3</v>
      </c>
    </row>
    <row r="93" spans="2:24" x14ac:dyDescent="0.35">
      <c r="B93" t="s">
        <v>602</v>
      </c>
      <c r="D93">
        <f t="shared" ref="D93:D156" si="804">FIND("vx,vy,vz ",$B93)</f>
        <v>1</v>
      </c>
      <c r="E93">
        <f t="shared" ref="E93" si="805">FIND(" ",$B93,D93+8)</f>
        <v>9</v>
      </c>
      <c r="F93">
        <f t="shared" ref="F93:G93" si="806">FIND(" ",$B93,E93+1)</f>
        <v>31</v>
      </c>
      <c r="G93">
        <f t="shared" si="806"/>
        <v>52</v>
      </c>
      <c r="H93">
        <f t="shared" si="592"/>
        <v>73</v>
      </c>
      <c r="J93" t="str">
        <f t="shared" ref="J93:J156" si="807">LEFT($B93,D93-1)</f>
        <v/>
      </c>
      <c r="L93" s="2" t="s">
        <v>386</v>
      </c>
      <c r="M93" s="4">
        <f t="shared" si="595"/>
        <v>-1.0477714288306701E-2</v>
      </c>
      <c r="N93" s="4">
        <f t="shared" si="596"/>
        <v>2.7028907473951201E-3</v>
      </c>
      <c r="O93" s="4">
        <f t="shared" si="597"/>
        <v>3.8835250445710002E-3</v>
      </c>
    </row>
    <row r="94" spans="2:24" x14ac:dyDescent="0.35">
      <c r="B94" t="s">
        <v>603</v>
      </c>
      <c r="C94">
        <f t="shared" ref="C94:C157" si="808">FIND(" ",$B94)</f>
        <v>4</v>
      </c>
      <c r="D94">
        <f t="shared" ref="D94:D157" si="809">FIND(" x,y,z ",$B94)</f>
        <v>13</v>
      </c>
      <c r="E94">
        <f t="shared" ref="E94" si="810">FIND(" ",$B94,D94+5)</f>
        <v>19</v>
      </c>
      <c r="F94">
        <f t="shared" ref="F94:G94" si="811">FIND(" ",$B94,E94+1)</f>
        <v>40</v>
      </c>
      <c r="G94">
        <f t="shared" si="811"/>
        <v>62</v>
      </c>
      <c r="H94">
        <f t="shared" si="592"/>
        <v>84</v>
      </c>
      <c r="J94" t="str">
        <f t="shared" ref="J94:J157" si="812">LEFT($B94,C94-1)</f>
        <v>187</v>
      </c>
      <c r="K94" t="str">
        <f t="shared" ref="K94:K157" si="813">MID($B94, C94+1,D94-C94-1)</f>
        <v>Lamberta</v>
      </c>
      <c r="L94" s="2" t="s">
        <v>385</v>
      </c>
      <c r="M94" s="4">
        <f t="shared" si="595"/>
        <v>1.55236268000513</v>
      </c>
      <c r="N94" s="4">
        <f t="shared" si="596"/>
        <v>-1.6670172862154999</v>
      </c>
      <c r="O94" s="4">
        <f t="shared" si="597"/>
        <v>-1.22450610740786</v>
      </c>
      <c r="Q94" t="str">
        <f t="shared" ref="Q94:Q157" si="814">J94</f>
        <v>187</v>
      </c>
      <c r="R94" t="str">
        <f t="shared" ref="R94:R157" si="815">K94</f>
        <v>Lamberta</v>
      </c>
      <c r="S94" s="4">
        <f t="shared" ref="S94:S157" si="816">M94</f>
        <v>1.55236268000513</v>
      </c>
      <c r="T94" s="4">
        <f t="shared" ref="T94:T157" si="817">N94</f>
        <v>-1.6670172862154999</v>
      </c>
      <c r="U94" s="4">
        <f t="shared" ref="U94:U157" si="818">O94</f>
        <v>-1.22450610740786</v>
      </c>
      <c r="V94" s="4">
        <f t="shared" ref="V94:V157" si="819">M95</f>
        <v>1.0026916904808799E-2</v>
      </c>
      <c r="W94" s="4">
        <f t="shared" ref="W94:W157" si="820">N95</f>
        <v>4.0839945374015196E-3</v>
      </c>
      <c r="X94" s="4">
        <f t="shared" ref="X94:X157" si="821">O95</f>
        <v>1.8320357814534101E-3</v>
      </c>
    </row>
    <row r="95" spans="2:24" x14ac:dyDescent="0.35">
      <c r="B95" t="s">
        <v>403</v>
      </c>
      <c r="D95">
        <f t="shared" ref="D95:D158" si="822">FIND("vx,vy,vz ",$B95)</f>
        <v>1</v>
      </c>
      <c r="E95">
        <f t="shared" ref="E95" si="823">FIND(" ",$B95,D95+8)</f>
        <v>9</v>
      </c>
      <c r="F95">
        <f t="shared" ref="F95:G95" si="824">FIND(" ",$B95,E95+1)</f>
        <v>30</v>
      </c>
      <c r="G95">
        <f t="shared" si="824"/>
        <v>51</v>
      </c>
      <c r="H95">
        <f t="shared" si="592"/>
        <v>72</v>
      </c>
      <c r="J95" t="str">
        <f t="shared" ref="J95:J158" si="825">LEFT($B95,D95-1)</f>
        <v/>
      </c>
      <c r="L95" s="2" t="s">
        <v>386</v>
      </c>
      <c r="M95" s="4">
        <f t="shared" si="595"/>
        <v>1.0026916904808799E-2</v>
      </c>
      <c r="N95" s="4">
        <f t="shared" si="596"/>
        <v>4.0839945374015196E-3</v>
      </c>
      <c r="O95" s="4">
        <f t="shared" si="597"/>
        <v>1.8320357814534101E-3</v>
      </c>
    </row>
    <row r="96" spans="2:24" x14ac:dyDescent="0.35">
      <c r="B96" t="s">
        <v>604</v>
      </c>
      <c r="C96">
        <f t="shared" ref="C96:C159" si="826">FIND(" ",$B96)</f>
        <v>4</v>
      </c>
      <c r="D96">
        <f t="shared" ref="D96:D159" si="827">FIND(" x,y,z ",$B96)</f>
        <v>13</v>
      </c>
      <c r="E96">
        <f t="shared" ref="E96" si="828">FIND(" ",$B96,D96+5)</f>
        <v>19</v>
      </c>
      <c r="F96">
        <f t="shared" ref="F96:G96" si="829">FIND(" ",$B96,E96+1)</f>
        <v>41</v>
      </c>
      <c r="G96">
        <f t="shared" si="829"/>
        <v>63</v>
      </c>
      <c r="H96">
        <f t="shared" si="592"/>
        <v>85</v>
      </c>
      <c r="J96" t="str">
        <f t="shared" ref="J96:J159" si="830">LEFT($B96,C96-1)</f>
        <v>192</v>
      </c>
      <c r="K96" t="str">
        <f t="shared" ref="K96:K159" si="831">MID($B96, C96+1,D96-C96-1)</f>
        <v>Nausikaa</v>
      </c>
      <c r="L96" s="2" t="s">
        <v>385</v>
      </c>
      <c r="M96" s="4">
        <f t="shared" si="595"/>
        <v>-2.1802574840880098</v>
      </c>
      <c r="N96" s="4">
        <f t="shared" si="596"/>
        <v>-1.60528329450219</v>
      </c>
      <c r="O96" s="4">
        <f t="shared" si="597"/>
        <v>-1.0097303292278701</v>
      </c>
      <c r="Q96" t="str">
        <f t="shared" ref="Q96:Q159" si="832">J96</f>
        <v>192</v>
      </c>
      <c r="R96" t="str">
        <f t="shared" ref="R96:R159" si="833">K96</f>
        <v>Nausikaa</v>
      </c>
      <c r="S96" s="4">
        <f t="shared" ref="S96:S159" si="834">M96</f>
        <v>-2.1802574840880098</v>
      </c>
      <c r="T96" s="4">
        <f t="shared" ref="T96:T159" si="835">N96</f>
        <v>-1.60528329450219</v>
      </c>
      <c r="U96" s="4">
        <f t="shared" ref="U96:U159" si="836">O96</f>
        <v>-1.0097303292278701</v>
      </c>
      <c r="V96" s="4">
        <f t="shared" ref="V96:V159" si="837">M97</f>
        <v>6.8371125547012201E-3</v>
      </c>
      <c r="W96" s="4">
        <f t="shared" ref="W96:W159" si="838">N97</f>
        <v>-5.2286545465303202E-3</v>
      </c>
      <c r="X96" s="4">
        <f t="shared" ref="X96:X159" si="839">O97</f>
        <v>-2.7568242250654001E-3</v>
      </c>
    </row>
    <row r="97" spans="2:24" x14ac:dyDescent="0.35">
      <c r="B97" t="s">
        <v>605</v>
      </c>
      <c r="D97">
        <f t="shared" ref="D97:D160" si="840">FIND("vx,vy,vz ",$B97)</f>
        <v>1</v>
      </c>
      <c r="E97">
        <f t="shared" ref="E97" si="841">FIND(" ",$B97,D97+8)</f>
        <v>9</v>
      </c>
      <c r="F97">
        <f t="shared" ref="F97:G97" si="842">FIND(" ",$B97,E97+1)</f>
        <v>30</v>
      </c>
      <c r="G97">
        <f t="shared" si="842"/>
        <v>52</v>
      </c>
      <c r="H97">
        <f t="shared" si="592"/>
        <v>74</v>
      </c>
      <c r="J97" t="str">
        <f t="shared" ref="J97:J160" si="843">LEFT($B97,D97-1)</f>
        <v/>
      </c>
      <c r="L97" s="2" t="s">
        <v>386</v>
      </c>
      <c r="M97" s="4">
        <f t="shared" si="595"/>
        <v>6.8371125547012201E-3</v>
      </c>
      <c r="N97" s="4">
        <f t="shared" si="596"/>
        <v>-5.2286545465303202E-3</v>
      </c>
      <c r="O97" s="4">
        <f t="shared" si="597"/>
        <v>-2.7568242250654001E-3</v>
      </c>
    </row>
    <row r="98" spans="2:24" x14ac:dyDescent="0.35">
      <c r="B98" t="s">
        <v>606</v>
      </c>
      <c r="C98">
        <f t="shared" ref="C98:C161" si="844">FIND(" ",$B98)</f>
        <v>4</v>
      </c>
      <c r="D98">
        <f t="shared" ref="D98:D161" si="845">FIND(" x,y,z ",$B98)</f>
        <v>11</v>
      </c>
      <c r="E98">
        <f t="shared" ref="E98" si="846">FIND(" ",$B98,D98+5)</f>
        <v>17</v>
      </c>
      <c r="F98">
        <f t="shared" ref="F98:G98" si="847">FIND(" ",$B98,E98+1)</f>
        <v>38</v>
      </c>
      <c r="G98">
        <f t="shared" si="847"/>
        <v>60</v>
      </c>
      <c r="H98">
        <f t="shared" si="592"/>
        <v>82</v>
      </c>
      <c r="J98" t="str">
        <f t="shared" ref="J98:J161" si="848">LEFT($B98,C98-1)</f>
        <v>194</v>
      </c>
      <c r="K98" t="str">
        <f t="shared" ref="K98:K161" si="849">MID($B98, C98+1,D98-C98-1)</f>
        <v>Prokne</v>
      </c>
      <c r="L98" s="2" t="s">
        <v>385</v>
      </c>
      <c r="M98" s="4">
        <f t="shared" si="595"/>
        <v>1.49543900651837</v>
      </c>
      <c r="N98" s="4">
        <f t="shared" si="596"/>
        <v>-1.27735477257536</v>
      </c>
      <c r="O98" s="4">
        <f t="shared" si="597"/>
        <v>-0.29987806034394199</v>
      </c>
      <c r="Q98" t="str">
        <f t="shared" ref="Q98:Q161" si="850">J98</f>
        <v>194</v>
      </c>
      <c r="R98" t="str">
        <f t="shared" ref="R98:R161" si="851">K98</f>
        <v>Prokne</v>
      </c>
      <c r="S98" s="4">
        <f t="shared" ref="S98:S161" si="852">M98</f>
        <v>1.49543900651837</v>
      </c>
      <c r="T98" s="4">
        <f t="shared" ref="T98:T161" si="853">N98</f>
        <v>-1.27735477257536</v>
      </c>
      <c r="U98" s="4">
        <f t="shared" ref="U98:U161" si="854">O98</f>
        <v>-0.29987806034394199</v>
      </c>
      <c r="V98" s="4">
        <f t="shared" ref="V98:V161" si="855">M99</f>
        <v>8.6806673256460097E-3</v>
      </c>
      <c r="W98" s="4">
        <f t="shared" ref="W98:W161" si="856">N99</f>
        <v>1.043790013968E-2</v>
      </c>
      <c r="X98" s="4">
        <f t="shared" ref="X98:X161" si="857">O99</f>
        <v>1.34167930615169E-4</v>
      </c>
    </row>
    <row r="99" spans="2:24" x14ac:dyDescent="0.35">
      <c r="B99" t="s">
        <v>404</v>
      </c>
      <c r="D99">
        <f t="shared" ref="D99:D162" si="858">FIND("vx,vy,vz ",$B99)</f>
        <v>1</v>
      </c>
      <c r="E99">
        <f t="shared" ref="E99" si="859">FIND(" ",$B99,D99+8)</f>
        <v>9</v>
      </c>
      <c r="F99">
        <f t="shared" ref="F99:G99" si="860">FIND(" ",$B99,E99+1)</f>
        <v>30</v>
      </c>
      <c r="G99">
        <f t="shared" si="860"/>
        <v>51</v>
      </c>
      <c r="H99">
        <f t="shared" si="592"/>
        <v>72</v>
      </c>
      <c r="J99" t="str">
        <f t="shared" ref="J99:J162" si="861">LEFT($B99,D99-1)</f>
        <v/>
      </c>
      <c r="L99" s="2" t="s">
        <v>386</v>
      </c>
      <c r="M99" s="4">
        <f t="shared" si="595"/>
        <v>8.6806673256460097E-3</v>
      </c>
      <c r="N99" s="4">
        <f t="shared" si="596"/>
        <v>1.043790013968E-2</v>
      </c>
      <c r="O99" s="4">
        <f t="shared" si="597"/>
        <v>1.34167930615169E-4</v>
      </c>
    </row>
    <row r="100" spans="2:24" x14ac:dyDescent="0.35">
      <c r="B100" t="s">
        <v>607</v>
      </c>
      <c r="C100">
        <f t="shared" ref="C100:C163" si="862">FIND(" ",$B100)</f>
        <v>4</v>
      </c>
      <c r="D100">
        <f t="shared" ref="D100:D163" si="863">FIND(" x,y,z ",$B100)</f>
        <v>14</v>
      </c>
      <c r="E100">
        <f t="shared" ref="E100" si="864">FIND(" ",$B100,D100+5)</f>
        <v>20</v>
      </c>
      <c r="F100">
        <f t="shared" ref="F100:G100" si="865">FIND(" ",$B100,E100+1)</f>
        <v>42</v>
      </c>
      <c r="G100">
        <f t="shared" si="865"/>
        <v>64</v>
      </c>
      <c r="H100">
        <f t="shared" si="592"/>
        <v>86</v>
      </c>
      <c r="J100" t="str">
        <f t="shared" ref="J100:J163" si="866">LEFT($B100,C100-1)</f>
        <v>216</v>
      </c>
      <c r="K100" t="str">
        <f t="shared" ref="K100:K163" si="867">MID($B100, C100+1,D100-C100-1)</f>
        <v>Kleopatra</v>
      </c>
      <c r="L100" s="2" t="s">
        <v>385</v>
      </c>
      <c r="M100" s="4">
        <f t="shared" si="595"/>
        <v>-2.6237373529339201</v>
      </c>
      <c r="N100" s="4">
        <f t="shared" si="596"/>
        <v>-2.1412084449095699</v>
      </c>
      <c r="O100" s="4">
        <f t="shared" si="597"/>
        <v>-0.84846031993253102</v>
      </c>
      <c r="Q100" t="str">
        <f t="shared" ref="Q100:Q163" si="868">J100</f>
        <v>216</v>
      </c>
      <c r="R100" t="str">
        <f t="shared" ref="R100:R163" si="869">K100</f>
        <v>Kleopatra</v>
      </c>
      <c r="S100" s="4">
        <f t="shared" ref="S100:S163" si="870">M100</f>
        <v>-2.6237373529339201</v>
      </c>
      <c r="T100" s="4">
        <f t="shared" ref="T100:T163" si="871">N100</f>
        <v>-2.1412084449095699</v>
      </c>
      <c r="U100" s="4">
        <f t="shared" ref="U100:U163" si="872">O100</f>
        <v>-0.84846031993253102</v>
      </c>
      <c r="V100" s="4">
        <f t="shared" ref="V100:V163" si="873">M101</f>
        <v>5.3693242332006298E-3</v>
      </c>
      <c r="W100" s="4">
        <f t="shared" ref="W100:W163" si="874">N101</f>
        <v>-5.8679570400395004E-3</v>
      </c>
      <c r="X100" s="4">
        <f t="shared" ref="X100:X163" si="875">O101</f>
        <v>-5.8503910981910702E-4</v>
      </c>
    </row>
    <row r="101" spans="2:24" x14ac:dyDescent="0.35">
      <c r="B101" t="s">
        <v>608</v>
      </c>
      <c r="D101">
        <f t="shared" ref="D101:D164" si="876">FIND("vx,vy,vz ",$B101)</f>
        <v>1</v>
      </c>
      <c r="E101">
        <f t="shared" ref="E101" si="877">FIND(" ",$B101,D101+8)</f>
        <v>9</v>
      </c>
      <c r="F101">
        <f t="shared" ref="F101:G101" si="878">FIND(" ",$B101,E101+1)</f>
        <v>30</v>
      </c>
      <c r="G101">
        <f t="shared" si="878"/>
        <v>52</v>
      </c>
      <c r="H101">
        <f t="shared" si="592"/>
        <v>74</v>
      </c>
      <c r="J101" t="str">
        <f t="shared" ref="J101:J164" si="879">LEFT($B101,D101-1)</f>
        <v/>
      </c>
      <c r="L101" s="2" t="s">
        <v>386</v>
      </c>
      <c r="M101" s="4">
        <f t="shared" si="595"/>
        <v>5.3693242332006298E-3</v>
      </c>
      <c r="N101" s="4">
        <f t="shared" si="596"/>
        <v>-5.8679570400395004E-3</v>
      </c>
      <c r="O101" s="4">
        <f t="shared" si="597"/>
        <v>-5.8503910981910702E-4</v>
      </c>
    </row>
    <row r="102" spans="2:24" x14ac:dyDescent="0.35">
      <c r="B102" t="s">
        <v>609</v>
      </c>
      <c r="C102">
        <f t="shared" ref="C102:C165" si="880">FIND(" ",$B102)</f>
        <v>4</v>
      </c>
      <c r="D102">
        <f t="shared" ref="D102:D165" si="881">FIND(" x,y,z ",$B102)</f>
        <v>15</v>
      </c>
      <c r="E102">
        <f t="shared" ref="E102" si="882">FIND(" ",$B102,D102+5)</f>
        <v>21</v>
      </c>
      <c r="F102">
        <f t="shared" ref="F102:G102" si="883">FIND(" ",$B102,E102+1)</f>
        <v>43</v>
      </c>
      <c r="G102">
        <f t="shared" si="883"/>
        <v>65</v>
      </c>
      <c r="H102">
        <f t="shared" si="592"/>
        <v>87</v>
      </c>
      <c r="J102" t="str">
        <f t="shared" ref="J102:J165" si="884">LEFT($B102,C102-1)</f>
        <v>230</v>
      </c>
      <c r="K102" t="str">
        <f t="shared" ref="K102:K165" si="885">MID($B102, C102+1,D102-C102-1)</f>
        <v>Athamantis</v>
      </c>
      <c r="L102" s="2" t="s">
        <v>385</v>
      </c>
      <c r="M102" s="4">
        <f t="shared" si="595"/>
        <v>-2.2800083750356901</v>
      </c>
      <c r="N102" s="4">
        <f t="shared" si="596"/>
        <v>-0.88046396550879003</v>
      </c>
      <c r="O102" s="4">
        <f t="shared" si="597"/>
        <v>-0.64575231110384002</v>
      </c>
      <c r="Q102" t="str">
        <f t="shared" ref="Q102:Q165" si="886">J102</f>
        <v>230</v>
      </c>
      <c r="R102" t="str">
        <f t="shared" ref="R102:R165" si="887">K102</f>
        <v>Athamantis</v>
      </c>
      <c r="S102" s="4">
        <f t="shared" ref="S102:S165" si="888">M102</f>
        <v>-2.2800083750356901</v>
      </c>
      <c r="T102" s="4">
        <f t="shared" ref="T102:T165" si="889">N102</f>
        <v>-0.88046396550879003</v>
      </c>
      <c r="U102" s="4">
        <f t="shared" ref="U102:U165" si="890">O102</f>
        <v>-0.64575231110384002</v>
      </c>
      <c r="V102" s="4">
        <f t="shared" ref="V102:V165" si="891">M103</f>
        <v>4.33170250176517E-3</v>
      </c>
      <c r="W102" s="4">
        <f t="shared" ref="W102:W165" si="892">N103</f>
        <v>-9.2231704079392806E-3</v>
      </c>
      <c r="X102" s="4">
        <f t="shared" ref="X102:X165" si="893">O103</f>
        <v>-2.4702555042861001E-3</v>
      </c>
    </row>
    <row r="103" spans="2:24" x14ac:dyDescent="0.35">
      <c r="B103" t="s">
        <v>610</v>
      </c>
      <c r="D103">
        <f t="shared" ref="D103:D166" si="894">FIND("vx,vy,vz ",$B103)</f>
        <v>1</v>
      </c>
      <c r="E103">
        <f t="shared" ref="E103" si="895">FIND(" ",$B103,D103+8)</f>
        <v>9</v>
      </c>
      <c r="F103">
        <f t="shared" ref="F103:G103" si="896">FIND(" ",$B103,E103+1)</f>
        <v>30</v>
      </c>
      <c r="G103">
        <f t="shared" si="896"/>
        <v>52</v>
      </c>
      <c r="H103">
        <f t="shared" si="592"/>
        <v>74</v>
      </c>
      <c r="J103" t="str">
        <f t="shared" ref="J103:J166" si="897">LEFT($B103,D103-1)</f>
        <v/>
      </c>
      <c r="L103" s="2" t="s">
        <v>386</v>
      </c>
      <c r="M103" s="4">
        <f t="shared" si="595"/>
        <v>4.33170250176517E-3</v>
      </c>
      <c r="N103" s="4">
        <f t="shared" si="596"/>
        <v>-9.2231704079392806E-3</v>
      </c>
      <c r="O103" s="4">
        <f t="shared" si="597"/>
        <v>-2.4702555042861001E-3</v>
      </c>
    </row>
    <row r="104" spans="2:24" x14ac:dyDescent="0.35">
      <c r="B104" t="s">
        <v>611</v>
      </c>
      <c r="C104">
        <f t="shared" ref="C104:C167" si="898">FIND(" ",$B104)</f>
        <v>4</v>
      </c>
      <c r="D104">
        <f t="shared" ref="D104:D167" si="899">FIND(" x,y,z ",$B104)</f>
        <v>13</v>
      </c>
      <c r="E104">
        <f t="shared" ref="E104" si="900">FIND(" ",$B104,D104+5)</f>
        <v>19</v>
      </c>
      <c r="F104">
        <f t="shared" ref="F104:G104" si="901">FIND(" ",$B104,E104+1)</f>
        <v>40</v>
      </c>
      <c r="G104">
        <f t="shared" si="901"/>
        <v>62</v>
      </c>
      <c r="H104">
        <f t="shared" si="592"/>
        <v>84</v>
      </c>
      <c r="J104" t="str">
        <f t="shared" ref="J104:J167" si="902">LEFT($B104,C104-1)</f>
        <v>324</v>
      </c>
      <c r="K104" t="str">
        <f t="shared" ref="K104:K167" si="903">MID($B104, C104+1,D104-C104-1)</f>
        <v>Bamberga</v>
      </c>
      <c r="L104" s="2" t="s">
        <v>385</v>
      </c>
      <c r="M104" s="4">
        <f t="shared" si="595"/>
        <v>1.3987590642235399</v>
      </c>
      <c r="N104" s="4">
        <f t="shared" si="596"/>
        <v>-1.28747672900832</v>
      </c>
      <c r="O104" s="4">
        <f t="shared" si="597"/>
        <v>-0.66909842866083302</v>
      </c>
      <c r="Q104" t="str">
        <f t="shared" ref="Q104:Q167" si="904">J104</f>
        <v>324</v>
      </c>
      <c r="R104" t="str">
        <f t="shared" ref="R104:R167" si="905">K104</f>
        <v>Bamberga</v>
      </c>
      <c r="S104" s="4">
        <f t="shared" ref="S104:S167" si="906">M104</f>
        <v>1.3987590642235399</v>
      </c>
      <c r="T104" s="4">
        <f t="shared" ref="T104:T167" si="907">N104</f>
        <v>-1.28747672900832</v>
      </c>
      <c r="U104" s="4">
        <f t="shared" ref="U104:U167" si="908">O104</f>
        <v>-0.66909842866083302</v>
      </c>
      <c r="V104" s="4">
        <f t="shared" ref="V104:V167" si="909">M105</f>
        <v>7.1643632445563196E-3</v>
      </c>
      <c r="W104" s="4">
        <f t="shared" ref="W104:W167" si="910">N105</f>
        <v>9.2199587776182097E-3</v>
      </c>
      <c r="X104" s="4">
        <f t="shared" ref="X104:X167" si="911">O105</f>
        <v>6.8578617274075004E-3</v>
      </c>
    </row>
    <row r="105" spans="2:24" x14ac:dyDescent="0.35">
      <c r="B105" t="s">
        <v>405</v>
      </c>
      <c r="D105">
        <f t="shared" ref="D105:D168" si="912">FIND("vx,vy,vz ",$B105)</f>
        <v>1</v>
      </c>
      <c r="E105">
        <f t="shared" ref="E105" si="913">FIND(" ",$B105,D105+8)</f>
        <v>9</v>
      </c>
      <c r="F105">
        <f t="shared" ref="F105:G105" si="914">FIND(" ",$B105,E105+1)</f>
        <v>30</v>
      </c>
      <c r="G105">
        <f t="shared" si="914"/>
        <v>51</v>
      </c>
      <c r="H105">
        <f t="shared" si="592"/>
        <v>72</v>
      </c>
      <c r="J105" t="str">
        <f t="shared" ref="J105:J168" si="915">LEFT($B105,D105-1)</f>
        <v/>
      </c>
      <c r="L105" s="2" t="s">
        <v>386</v>
      </c>
      <c r="M105" s="4">
        <f t="shared" si="595"/>
        <v>7.1643632445563196E-3</v>
      </c>
      <c r="N105" s="4">
        <f t="shared" si="596"/>
        <v>9.2199587776182097E-3</v>
      </c>
      <c r="O105" s="4">
        <f t="shared" si="597"/>
        <v>6.8578617274075004E-3</v>
      </c>
    </row>
    <row r="106" spans="2:24" x14ac:dyDescent="0.35">
      <c r="B106" t="s">
        <v>612</v>
      </c>
      <c r="C106">
        <f t="shared" ref="C106:C169" si="916">FIND(" ",$B106)</f>
        <v>4</v>
      </c>
      <c r="D106">
        <f t="shared" ref="D106:D169" si="917">FIND(" x,y,z ",$B106)</f>
        <v>11</v>
      </c>
      <c r="E106">
        <f t="shared" ref="E106" si="918">FIND(" ",$B106,D106+5)</f>
        <v>17</v>
      </c>
      <c r="F106">
        <f t="shared" ref="F106:G106" si="919">FIND(" ",$B106,E106+1)</f>
        <v>38</v>
      </c>
      <c r="G106">
        <f t="shared" si="919"/>
        <v>60</v>
      </c>
      <c r="H106">
        <f t="shared" si="592"/>
        <v>82</v>
      </c>
      <c r="J106" t="str">
        <f t="shared" ref="J106:J169" si="920">LEFT($B106,C106-1)</f>
        <v>337</v>
      </c>
      <c r="K106" t="str">
        <f t="shared" ref="K106:K169" si="921">MID($B106, C106+1,D106-C106-1)</f>
        <v>Devosa</v>
      </c>
      <c r="L106" s="2" t="s">
        <v>385</v>
      </c>
      <c r="M106" s="4">
        <f t="shared" si="595"/>
        <v>2.0574401804339599</v>
      </c>
      <c r="N106" s="4">
        <f t="shared" si="596"/>
        <v>-1.32216288594987</v>
      </c>
      <c r="O106" s="4">
        <f t="shared" si="597"/>
        <v>-0.78097606980160095</v>
      </c>
      <c r="Q106" t="str">
        <f t="shared" ref="Q106:Q169" si="922">J106</f>
        <v>337</v>
      </c>
      <c r="R106" t="str">
        <f t="shared" ref="R106:R169" si="923">K106</f>
        <v>Devosa</v>
      </c>
      <c r="S106" s="4">
        <f t="shared" ref="S106:S169" si="924">M106</f>
        <v>2.0574401804339599</v>
      </c>
      <c r="T106" s="4">
        <f t="shared" ref="T106:T169" si="925">N106</f>
        <v>-1.32216288594987</v>
      </c>
      <c r="U106" s="4">
        <f t="shared" ref="U106:U169" si="926">O106</f>
        <v>-0.78097606980160095</v>
      </c>
      <c r="V106" s="4">
        <f t="shared" ref="V106:V169" si="927">M107</f>
        <v>5.1880281884511296E-3</v>
      </c>
      <c r="W106" s="4">
        <f t="shared" ref="W106:W169" si="928">N107</f>
        <v>7.5916430380994597E-3</v>
      </c>
      <c r="X106" s="4">
        <f t="shared" ref="X106:X169" si="929">O107</f>
        <v>4.6707790354777803E-3</v>
      </c>
    </row>
    <row r="107" spans="2:24" x14ac:dyDescent="0.35">
      <c r="B107" t="s">
        <v>406</v>
      </c>
      <c r="D107">
        <f t="shared" ref="D107:D170" si="930">FIND("vx,vy,vz ",$B107)</f>
        <v>1</v>
      </c>
      <c r="E107">
        <f t="shared" ref="E107" si="931">FIND(" ",$B107,D107+8)</f>
        <v>9</v>
      </c>
      <c r="F107">
        <f t="shared" ref="F107:G107" si="932">FIND(" ",$B107,E107+1)</f>
        <v>30</v>
      </c>
      <c r="G107">
        <f t="shared" si="932"/>
        <v>51</v>
      </c>
      <c r="H107">
        <f t="shared" si="592"/>
        <v>72</v>
      </c>
      <c r="J107" t="str">
        <f t="shared" ref="J107:J170" si="933">LEFT($B107,D107-1)</f>
        <v/>
      </c>
      <c r="L107" s="2" t="s">
        <v>386</v>
      </c>
      <c r="M107" s="4">
        <f t="shared" si="595"/>
        <v>5.1880281884511296E-3</v>
      </c>
      <c r="N107" s="4">
        <f t="shared" si="596"/>
        <v>7.5916430380994597E-3</v>
      </c>
      <c r="O107" s="4">
        <f t="shared" si="597"/>
        <v>4.6707790354777803E-3</v>
      </c>
    </row>
    <row r="108" spans="2:24" x14ac:dyDescent="0.35">
      <c r="B108" t="s">
        <v>613</v>
      </c>
      <c r="C108">
        <f t="shared" ref="C108:C171" si="934">FIND(" ",$B108)</f>
        <v>4</v>
      </c>
      <c r="D108">
        <f t="shared" ref="D108:D171" si="935">FIND(" x,y,z ",$B108)</f>
        <v>15</v>
      </c>
      <c r="E108">
        <f t="shared" ref="E108" si="936">FIND(" ",$B108,D108+5)</f>
        <v>21</v>
      </c>
      <c r="F108">
        <f t="shared" ref="F108:G108" si="937">FIND(" ",$B108,E108+1)</f>
        <v>43</v>
      </c>
      <c r="G108">
        <f t="shared" si="937"/>
        <v>64</v>
      </c>
      <c r="H108">
        <f t="shared" si="592"/>
        <v>85</v>
      </c>
      <c r="J108" t="str">
        <f t="shared" ref="J108:J171" si="938">LEFT($B108,C108-1)</f>
        <v>344</v>
      </c>
      <c r="K108" t="str">
        <f t="shared" ref="K108:K171" si="939">MID($B108, C108+1,D108-C108-1)</f>
        <v>Desiderata</v>
      </c>
      <c r="L108" s="2" t="s">
        <v>385</v>
      </c>
      <c r="M108" s="4">
        <f t="shared" si="595"/>
        <v>-1.4362814036787599</v>
      </c>
      <c r="N108" s="4">
        <f t="shared" si="596"/>
        <v>2.2438056822069501</v>
      </c>
      <c r="O108" s="4">
        <f t="shared" si="597"/>
        <v>2.0557824614903502</v>
      </c>
      <c r="Q108" t="str">
        <f t="shared" ref="Q108:Q171" si="940">J108</f>
        <v>344</v>
      </c>
      <c r="R108" t="str">
        <f t="shared" ref="R108:R171" si="941">K108</f>
        <v>Desiderata</v>
      </c>
      <c r="S108" s="4">
        <f t="shared" ref="S108:S171" si="942">M108</f>
        <v>-1.4362814036787599</v>
      </c>
      <c r="T108" s="4">
        <f t="shared" ref="T108:T171" si="943">N108</f>
        <v>2.2438056822069501</v>
      </c>
      <c r="U108" s="4">
        <f t="shared" ref="U108:U171" si="944">O108</f>
        <v>2.0557824614903502</v>
      </c>
      <c r="V108" s="4">
        <f t="shared" ref="V108:V171" si="945">M109</f>
        <v>-6.4738755718082002E-3</v>
      </c>
      <c r="W108" s="4">
        <f t="shared" ref="W108:W171" si="946">N109</f>
        <v>-4.3089970450406702E-3</v>
      </c>
      <c r="X108" s="4">
        <f t="shared" ref="X108:X171" si="947">O109</f>
        <v>-1.13219744300287E-3</v>
      </c>
    </row>
    <row r="109" spans="2:24" x14ac:dyDescent="0.35">
      <c r="B109" t="s">
        <v>614</v>
      </c>
      <c r="D109">
        <f t="shared" ref="D109:D172" si="948">FIND("vx,vy,vz ",$B109)</f>
        <v>1</v>
      </c>
      <c r="E109">
        <f t="shared" ref="E109" si="949">FIND(" ",$B109,D109+8)</f>
        <v>9</v>
      </c>
      <c r="F109">
        <f t="shared" ref="F109:G109" si="950">FIND(" ",$B109,E109+1)</f>
        <v>31</v>
      </c>
      <c r="G109">
        <f t="shared" si="950"/>
        <v>53</v>
      </c>
      <c r="H109">
        <f t="shared" si="592"/>
        <v>75</v>
      </c>
      <c r="J109" t="str">
        <f t="shared" ref="J109:J172" si="951">LEFT($B109,D109-1)</f>
        <v/>
      </c>
      <c r="L109" s="2" t="s">
        <v>386</v>
      </c>
      <c r="M109" s="4">
        <f t="shared" si="595"/>
        <v>-6.4738755718082002E-3</v>
      </c>
      <c r="N109" s="4">
        <f t="shared" si="596"/>
        <v>-4.3089970450406702E-3</v>
      </c>
      <c r="O109" s="4">
        <f t="shared" si="597"/>
        <v>-1.13219744300287E-3</v>
      </c>
    </row>
    <row r="110" spans="2:24" x14ac:dyDescent="0.35">
      <c r="B110" t="s">
        <v>615</v>
      </c>
      <c r="C110">
        <f t="shared" ref="C110:C173" si="952">FIND(" ",$B110)</f>
        <v>4</v>
      </c>
      <c r="D110">
        <f t="shared" ref="D110:D173" si="953">FIND(" x,y,z ",$B110)</f>
        <v>13</v>
      </c>
      <c r="E110">
        <f t="shared" ref="E110" si="954">FIND(" ",$B110,D110+5)</f>
        <v>19</v>
      </c>
      <c r="F110">
        <f t="shared" ref="F110:G110" si="955">FIND(" ",$B110,E110+1)</f>
        <v>40</v>
      </c>
      <c r="G110">
        <f t="shared" si="955"/>
        <v>62</v>
      </c>
      <c r="H110">
        <f t="shared" si="592"/>
        <v>84</v>
      </c>
      <c r="J110" t="str">
        <f t="shared" ref="J110:J173" si="956">LEFT($B110,C110-1)</f>
        <v>354</v>
      </c>
      <c r="K110" t="str">
        <f t="shared" ref="K110:K173" si="957">MID($B110, C110+1,D110-C110-1)</f>
        <v>Eleonora</v>
      </c>
      <c r="L110" s="2" t="s">
        <v>385</v>
      </c>
      <c r="M110" s="4">
        <f t="shared" si="595"/>
        <v>0.40059830273380098</v>
      </c>
      <c r="N110" s="4">
        <f t="shared" si="596"/>
        <v>-2.84549605770545</v>
      </c>
      <c r="O110" s="4">
        <f t="shared" si="597"/>
        <v>-0.36322316720330799</v>
      </c>
      <c r="Q110" t="str">
        <f t="shared" ref="Q110:Q173" si="958">J110</f>
        <v>354</v>
      </c>
      <c r="R110" t="str">
        <f t="shared" ref="R110:R173" si="959">K110</f>
        <v>Eleonora</v>
      </c>
      <c r="S110" s="4">
        <f t="shared" ref="S110:S173" si="960">M110</f>
        <v>0.40059830273380098</v>
      </c>
      <c r="T110" s="4">
        <f t="shared" ref="T110:T173" si="961">N110</f>
        <v>-2.84549605770545</v>
      </c>
      <c r="U110" s="4">
        <f t="shared" ref="U110:U173" si="962">O110</f>
        <v>-0.36322316720330799</v>
      </c>
      <c r="V110" s="4">
        <f t="shared" ref="V110:V173" si="963">M111</f>
        <v>9.4116616706196692E-3</v>
      </c>
      <c r="W110" s="4">
        <f t="shared" ref="W110:W173" si="964">N111</f>
        <v>-2.1694984465962198E-3</v>
      </c>
      <c r="X110" s="4">
        <f t="shared" ref="X110:X173" si="965">O111</f>
        <v>-2.2709744886560699E-3</v>
      </c>
    </row>
    <row r="111" spans="2:24" x14ac:dyDescent="0.35">
      <c r="B111" t="s">
        <v>616</v>
      </c>
      <c r="D111">
        <f t="shared" ref="D111:D174" si="966">FIND("vx,vy,vz ",$B111)</f>
        <v>1</v>
      </c>
      <c r="E111">
        <f t="shared" ref="E111" si="967">FIND(" ",$B111,D111+8)</f>
        <v>9</v>
      </c>
      <c r="F111">
        <f t="shared" ref="F111:G111" si="968">FIND(" ",$B111,E111+1)</f>
        <v>30</v>
      </c>
      <c r="G111">
        <f t="shared" si="968"/>
        <v>52</v>
      </c>
      <c r="H111">
        <f t="shared" si="592"/>
        <v>74</v>
      </c>
      <c r="J111" t="str">
        <f t="shared" ref="J111:J174" si="969">LEFT($B111,D111-1)</f>
        <v/>
      </c>
      <c r="L111" s="2" t="s">
        <v>386</v>
      </c>
      <c r="M111" s="4">
        <f t="shared" si="595"/>
        <v>9.4116616706196692E-3</v>
      </c>
      <c r="N111" s="4">
        <f t="shared" si="596"/>
        <v>-2.1694984465962198E-3</v>
      </c>
      <c r="O111" s="4">
        <f t="shared" si="597"/>
        <v>-2.2709744886560699E-3</v>
      </c>
    </row>
    <row r="112" spans="2:24" x14ac:dyDescent="0.35">
      <c r="B112" t="s">
        <v>617</v>
      </c>
      <c r="C112">
        <f t="shared" ref="C112:C175" si="970">FIND(" ",$B112)</f>
        <v>4</v>
      </c>
      <c r="D112">
        <f t="shared" ref="D112:D175" si="971">FIND(" x,y,z ",$B112)</f>
        <v>10</v>
      </c>
      <c r="E112">
        <f t="shared" ref="E112" si="972">FIND(" ",$B112,D112+5)</f>
        <v>16</v>
      </c>
      <c r="F112">
        <f t="shared" ref="F112:G112" si="973">FIND(" ",$B112,E112+1)</f>
        <v>38</v>
      </c>
      <c r="G112">
        <f t="shared" si="973"/>
        <v>60</v>
      </c>
      <c r="H112">
        <f t="shared" si="592"/>
        <v>82</v>
      </c>
      <c r="J112" t="str">
        <f t="shared" ref="J112:J175" si="974">LEFT($B112,C112-1)</f>
        <v>372</v>
      </c>
      <c r="K112" t="str">
        <f t="shared" ref="K112:K175" si="975">MID($B112, C112+1,D112-C112-1)</f>
        <v>Palma</v>
      </c>
      <c r="L112" s="2" t="s">
        <v>385</v>
      </c>
      <c r="M112" s="4">
        <f t="shared" si="595"/>
        <v>-2.5012454795259198</v>
      </c>
      <c r="N112" s="4">
        <f t="shared" si="596"/>
        <v>-1.47335659606324</v>
      </c>
      <c r="O112" s="4">
        <f t="shared" si="597"/>
        <v>-2.1863484421175499</v>
      </c>
      <c r="Q112" t="str">
        <f t="shared" ref="Q112:Q175" si="976">J112</f>
        <v>372</v>
      </c>
      <c r="R112" t="str">
        <f t="shared" ref="R112:R175" si="977">K112</f>
        <v>Palma</v>
      </c>
      <c r="S112" s="4">
        <f t="shared" ref="S112:S175" si="978">M112</f>
        <v>-2.5012454795259198</v>
      </c>
      <c r="T112" s="4">
        <f t="shared" ref="T112:T175" si="979">N112</f>
        <v>-1.47335659606324</v>
      </c>
      <c r="U112" s="4">
        <f t="shared" ref="U112:U175" si="980">O112</f>
        <v>-2.1863484421175499</v>
      </c>
      <c r="V112" s="4">
        <f t="shared" ref="V112:V175" si="981">M113</f>
        <v>4.4141096438586802E-3</v>
      </c>
      <c r="W112" s="4">
        <f t="shared" ref="W112:W175" si="982">N113</f>
        <v>-5.6944980883845498E-3</v>
      </c>
      <c r="X112" s="4">
        <f t="shared" ref="X112:X175" si="983">O113</f>
        <v>-4.12757393479978E-3</v>
      </c>
    </row>
    <row r="113" spans="2:24" x14ac:dyDescent="0.35">
      <c r="B113" t="s">
        <v>618</v>
      </c>
      <c r="D113">
        <f t="shared" ref="D113:D176" si="984">FIND("vx,vy,vz ",$B113)</f>
        <v>1</v>
      </c>
      <c r="E113">
        <f t="shared" ref="E113" si="985">FIND(" ",$B113,D113+8)</f>
        <v>9</v>
      </c>
      <c r="F113">
        <f t="shared" ref="F113:G113" si="986">FIND(" ",$B113,E113+1)</f>
        <v>30</v>
      </c>
      <c r="G113">
        <f t="shared" si="986"/>
        <v>52</v>
      </c>
      <c r="H113">
        <f t="shared" si="592"/>
        <v>74</v>
      </c>
      <c r="J113" t="str">
        <f t="shared" ref="J113:J176" si="987">LEFT($B113,D113-1)</f>
        <v/>
      </c>
      <c r="L113" s="2" t="s">
        <v>386</v>
      </c>
      <c r="M113" s="4">
        <f t="shared" si="595"/>
        <v>4.4141096438586802E-3</v>
      </c>
      <c r="N113" s="4">
        <f t="shared" si="596"/>
        <v>-5.6944980883845498E-3</v>
      </c>
      <c r="O113" s="4">
        <f t="shared" si="597"/>
        <v>-4.12757393479978E-3</v>
      </c>
    </row>
    <row r="114" spans="2:24" x14ac:dyDescent="0.35">
      <c r="B114" t="s">
        <v>619</v>
      </c>
      <c r="C114">
        <f t="shared" ref="C114:C177" si="988">FIND(" ",$B114)</f>
        <v>4</v>
      </c>
      <c r="D114">
        <f t="shared" ref="D114:D177" si="989">FIND(" x,y,z ",$B114)</f>
        <v>9</v>
      </c>
      <c r="E114">
        <f t="shared" ref="E114" si="990">FIND(" ",$B114,D114+5)</f>
        <v>15</v>
      </c>
      <c r="F114">
        <f t="shared" ref="F114:G114" si="991">FIND(" ",$B114,E114+1)</f>
        <v>37</v>
      </c>
      <c r="G114">
        <f t="shared" si="991"/>
        <v>59</v>
      </c>
      <c r="H114">
        <f t="shared" si="592"/>
        <v>81</v>
      </c>
      <c r="J114" t="str">
        <f t="shared" ref="J114:J177" si="992">LEFT($B114,C114-1)</f>
        <v>405</v>
      </c>
      <c r="K114" t="str">
        <f t="shared" ref="K114:K177" si="993">MID($B114, C114+1,D114-C114-1)</f>
        <v>Thia</v>
      </c>
      <c r="L114" s="2" t="s">
        <v>385</v>
      </c>
      <c r="M114" s="4">
        <f t="shared" si="595"/>
        <v>-1.6808139893691101</v>
      </c>
      <c r="N114" s="4">
        <f t="shared" si="596"/>
        <v>-0.72096277228169303</v>
      </c>
      <c r="O114" s="4">
        <f t="shared" si="597"/>
        <v>-0.63626529280803101</v>
      </c>
      <c r="Q114" t="str">
        <f t="shared" ref="Q114:Q177" si="994">J114</f>
        <v>405</v>
      </c>
      <c r="R114" t="str">
        <f t="shared" ref="R114:R177" si="995">K114</f>
        <v>Thia</v>
      </c>
      <c r="S114" s="4">
        <f t="shared" ref="S114:S177" si="996">M114</f>
        <v>-1.6808139893691101</v>
      </c>
      <c r="T114" s="4">
        <f t="shared" ref="T114:T177" si="997">N114</f>
        <v>-0.72096277228169303</v>
      </c>
      <c r="U114" s="4">
        <f t="shared" ref="U114:U177" si="998">O114</f>
        <v>-0.63626529280803101</v>
      </c>
      <c r="V114" s="4">
        <f t="shared" ref="V114:V177" si="999">M115</f>
        <v>6.0534970605208302E-3</v>
      </c>
      <c r="W114" s="4">
        <f t="shared" ref="W114:W177" si="1000">N115</f>
        <v>-1.20045137356069E-2</v>
      </c>
      <c r="X114" s="4">
        <f t="shared" ref="X114:X177" si="1001">O115</f>
        <v>-3.1930789397298502E-3</v>
      </c>
    </row>
    <row r="115" spans="2:24" x14ac:dyDescent="0.35">
      <c r="B115" t="s">
        <v>620</v>
      </c>
      <c r="D115">
        <f t="shared" ref="D115:D178" si="1002">FIND("vx,vy,vz ",$B115)</f>
        <v>1</v>
      </c>
      <c r="E115">
        <f t="shared" ref="E115" si="1003">FIND(" ",$B115,D115+8)</f>
        <v>9</v>
      </c>
      <c r="F115">
        <f t="shared" ref="F115:G115" si="1004">FIND(" ",$B115,E115+1)</f>
        <v>30</v>
      </c>
      <c r="G115">
        <f t="shared" si="1004"/>
        <v>52</v>
      </c>
      <c r="H115">
        <f t="shared" si="592"/>
        <v>74</v>
      </c>
      <c r="J115" t="str">
        <f t="shared" ref="J115:J178" si="1005">LEFT($B115,D115-1)</f>
        <v/>
      </c>
      <c r="L115" s="2" t="s">
        <v>386</v>
      </c>
      <c r="M115" s="4">
        <f t="shared" si="595"/>
        <v>6.0534970605208302E-3</v>
      </c>
      <c r="N115" s="4">
        <f t="shared" si="596"/>
        <v>-1.20045137356069E-2</v>
      </c>
      <c r="O115" s="4">
        <f t="shared" si="597"/>
        <v>-3.1930789397298502E-3</v>
      </c>
    </row>
    <row r="116" spans="2:24" x14ac:dyDescent="0.35">
      <c r="B116" t="s">
        <v>407</v>
      </c>
      <c r="C116">
        <f t="shared" ref="C116:C179" si="1006">FIND(" ",$B116)</f>
        <v>4</v>
      </c>
      <c r="D116">
        <f t="shared" ref="D116:D179" si="1007">FIND(" x,y,z ",$B116)</f>
        <v>12</v>
      </c>
      <c r="E116">
        <f t="shared" ref="E116" si="1008">FIND(" ",$B116,D116+5)</f>
        <v>18</v>
      </c>
      <c r="F116">
        <f t="shared" ref="F116:G116" si="1009">FIND(" ",$B116,E116+1)</f>
        <v>39</v>
      </c>
      <c r="G116">
        <f t="shared" si="1009"/>
        <v>60</v>
      </c>
      <c r="H116">
        <f t="shared" si="592"/>
        <v>81</v>
      </c>
      <c r="J116" t="str">
        <f t="shared" ref="J116:J179" si="1010">LEFT($B116,C116-1)</f>
        <v>409</v>
      </c>
      <c r="K116" t="str">
        <f t="shared" ref="K116:K179" si="1011">MID($B116, C116+1,D116-C116-1)</f>
        <v>Aspasia</v>
      </c>
      <c r="L116" s="2" t="s">
        <v>385</v>
      </c>
      <c r="M116" s="4">
        <f t="shared" si="595"/>
        <v>2.6279426408196001</v>
      </c>
      <c r="N116" s="4">
        <f t="shared" si="596"/>
        <v>3.2856722306475898E-2</v>
      </c>
      <c r="O116" s="4">
        <f t="shared" si="597"/>
        <v>0.499378874814495</v>
      </c>
      <c r="Q116" t="str">
        <f t="shared" ref="Q116:Q179" si="1012">J116</f>
        <v>409</v>
      </c>
      <c r="R116" t="str">
        <f t="shared" ref="R116:R179" si="1013">K116</f>
        <v>Aspasia</v>
      </c>
      <c r="S116" s="4">
        <f t="shared" ref="S116:S179" si="1014">M116</f>
        <v>2.6279426408196001</v>
      </c>
      <c r="T116" s="4">
        <f t="shared" ref="T116:T179" si="1015">N116</f>
        <v>3.2856722306475898E-2</v>
      </c>
      <c r="U116" s="4">
        <f t="shared" ref="U116:U179" si="1016">O116</f>
        <v>0.499378874814495</v>
      </c>
      <c r="V116" s="4">
        <f t="shared" ref="V116:V179" si="1017">M117</f>
        <v>-1.21147420399894E-4</v>
      </c>
      <c r="W116" s="4">
        <f t="shared" ref="W116:W179" si="1018">N117</f>
        <v>9.8009132867165408E-3</v>
      </c>
      <c r="X116" s="4">
        <f t="shared" ref="X116:X179" si="1019">O117</f>
        <v>3.2144510464596101E-3</v>
      </c>
    </row>
    <row r="117" spans="2:24" x14ac:dyDescent="0.35">
      <c r="B117" t="s">
        <v>621</v>
      </c>
      <c r="D117">
        <f t="shared" ref="D117:D180" si="1020">FIND("vx,vy,vz ",$B117)</f>
        <v>1</v>
      </c>
      <c r="E117">
        <f t="shared" ref="E117" si="1021">FIND(" ",$B117,D117+8)</f>
        <v>9</v>
      </c>
      <c r="F117">
        <f t="shared" ref="F117:G117" si="1022">FIND(" ",$B117,E117+1)</f>
        <v>31</v>
      </c>
      <c r="G117">
        <f t="shared" si="1022"/>
        <v>52</v>
      </c>
      <c r="H117">
        <f t="shared" si="592"/>
        <v>73</v>
      </c>
      <c r="J117" t="str">
        <f t="shared" ref="J117:J180" si="1023">LEFT($B117,D117-1)</f>
        <v/>
      </c>
      <c r="L117" s="2" t="s">
        <v>386</v>
      </c>
      <c r="M117" s="4">
        <f t="shared" si="595"/>
        <v>-1.21147420399894E-4</v>
      </c>
      <c r="N117" s="4">
        <f t="shared" si="596"/>
        <v>9.8009132867165408E-3</v>
      </c>
      <c r="O117" s="4">
        <f t="shared" si="597"/>
        <v>3.2144510464596101E-3</v>
      </c>
    </row>
    <row r="118" spans="2:24" x14ac:dyDescent="0.35">
      <c r="B118" t="s">
        <v>622</v>
      </c>
      <c r="C118">
        <f t="shared" ref="C118:C181" si="1024">FIND(" ",$B118)</f>
        <v>4</v>
      </c>
      <c r="D118">
        <f t="shared" ref="D118:D181" si="1025">FIND(" x,y,z ",$B118)</f>
        <v>12</v>
      </c>
      <c r="E118">
        <f t="shared" ref="E118" si="1026">FIND(" ",$B118,D118+5)</f>
        <v>18</v>
      </c>
      <c r="F118">
        <f t="shared" ref="F118:G118" si="1027">FIND(" ",$B118,E118+1)</f>
        <v>40</v>
      </c>
      <c r="G118">
        <f t="shared" si="1027"/>
        <v>61</v>
      </c>
      <c r="H118">
        <f t="shared" si="592"/>
        <v>82</v>
      </c>
      <c r="J118" t="str">
        <f t="shared" ref="J118:J181" si="1028">LEFT($B118,C118-1)</f>
        <v>419</v>
      </c>
      <c r="K118" t="str">
        <f t="shared" ref="K118:K181" si="1029">MID($B118, C118+1,D118-C118-1)</f>
        <v>Aurelia</v>
      </c>
      <c r="L118" s="2" t="s">
        <v>385</v>
      </c>
      <c r="M118" s="4">
        <f t="shared" si="595"/>
        <v>-0.83220507369258501</v>
      </c>
      <c r="N118" s="4">
        <f t="shared" si="596"/>
        <v>2.9250435056665598</v>
      </c>
      <c r="O118" s="4">
        <f t="shared" si="597"/>
        <v>1.0706134540843699</v>
      </c>
      <c r="Q118" t="str">
        <f t="shared" ref="Q118:Q181" si="1030">J118</f>
        <v>419</v>
      </c>
      <c r="R118" t="str">
        <f t="shared" ref="R118:R181" si="1031">K118</f>
        <v>Aurelia</v>
      </c>
      <c r="S118" s="4">
        <f t="shared" ref="S118:S181" si="1032">M118</f>
        <v>-0.83220507369258501</v>
      </c>
      <c r="T118" s="4">
        <f t="shared" ref="T118:T181" si="1033">N118</f>
        <v>2.9250435056665598</v>
      </c>
      <c r="U118" s="4">
        <f t="shared" ref="U118:U181" si="1034">O118</f>
        <v>1.0706134540843699</v>
      </c>
      <c r="V118" s="4">
        <f t="shared" ref="V118:V181" si="1035">M119</f>
        <v>-7.8453819949930205E-3</v>
      </c>
      <c r="W118" s="4">
        <f t="shared" ref="W118:W181" si="1036">N119</f>
        <v>-2.4340640395608001E-3</v>
      </c>
      <c r="X118" s="4">
        <f t="shared" ref="X118:X181" si="1037">O119</f>
        <v>-1.37624510120294E-3</v>
      </c>
    </row>
    <row r="119" spans="2:24" x14ac:dyDescent="0.35">
      <c r="B119" t="s">
        <v>623</v>
      </c>
      <c r="D119">
        <f t="shared" ref="D119:D182" si="1038">FIND("vx,vy,vz ",$B119)</f>
        <v>1</v>
      </c>
      <c r="E119">
        <f t="shared" ref="E119" si="1039">FIND(" ",$B119,D119+8)</f>
        <v>9</v>
      </c>
      <c r="F119">
        <f t="shared" ref="F119:G119" si="1040">FIND(" ",$B119,E119+1)</f>
        <v>31</v>
      </c>
      <c r="G119">
        <f t="shared" si="1040"/>
        <v>53</v>
      </c>
      <c r="H119">
        <f t="shared" si="592"/>
        <v>75</v>
      </c>
      <c r="J119" t="str">
        <f t="shared" ref="J119:J182" si="1041">LEFT($B119,D119-1)</f>
        <v/>
      </c>
      <c r="L119" s="2" t="s">
        <v>386</v>
      </c>
      <c r="M119" s="4">
        <f t="shared" si="595"/>
        <v>-7.8453819949930205E-3</v>
      </c>
      <c r="N119" s="4">
        <f t="shared" si="596"/>
        <v>-2.4340640395608001E-3</v>
      </c>
      <c r="O119" s="4">
        <f t="shared" si="597"/>
        <v>-1.37624510120294E-3</v>
      </c>
    </row>
    <row r="120" spans="2:24" x14ac:dyDescent="0.35">
      <c r="B120" t="s">
        <v>408</v>
      </c>
      <c r="C120">
        <f t="shared" ref="C120:C183" si="1042">FIND(" ",$B120)</f>
        <v>4</v>
      </c>
      <c r="D120">
        <f t="shared" ref="D120:D183" si="1043">FIND(" x,y,z ",$B120)</f>
        <v>14</v>
      </c>
      <c r="E120">
        <f t="shared" ref="E120" si="1044">FIND(" ",$B120,D120+5)</f>
        <v>20</v>
      </c>
      <c r="F120">
        <f t="shared" ref="F120:G120" si="1045">FIND(" ",$B120,E120+1)</f>
        <v>41</v>
      </c>
      <c r="G120">
        <f t="shared" si="1045"/>
        <v>62</v>
      </c>
      <c r="H120">
        <f t="shared" si="592"/>
        <v>83</v>
      </c>
      <c r="J120" t="str">
        <f t="shared" ref="J120:J183" si="1046">LEFT($B120,C120-1)</f>
        <v>451</v>
      </c>
      <c r="K120" t="str">
        <f t="shared" ref="K120:K183" si="1047">MID($B120, C120+1,D120-C120-1)</f>
        <v>Patientia</v>
      </c>
      <c r="L120" s="2" t="s">
        <v>385</v>
      </c>
      <c r="M120" s="4">
        <f t="shared" si="595"/>
        <v>1.25900830401022</v>
      </c>
      <c r="N120" s="4">
        <f t="shared" si="596"/>
        <v>2.4540412675952701</v>
      </c>
      <c r="O120" s="4">
        <f t="shared" si="597"/>
        <v>0.69048275487075095</v>
      </c>
      <c r="Q120" t="str">
        <f t="shared" ref="Q120:Q183" si="1048">J120</f>
        <v>451</v>
      </c>
      <c r="R120" t="str">
        <f t="shared" ref="R120:R183" si="1049">K120</f>
        <v>Patientia</v>
      </c>
      <c r="S120" s="4">
        <f t="shared" ref="S120:S183" si="1050">M120</f>
        <v>1.25900830401022</v>
      </c>
      <c r="T120" s="4">
        <f t="shared" ref="T120:T183" si="1051">N120</f>
        <v>2.4540412675952701</v>
      </c>
      <c r="U120" s="4">
        <f t="shared" ref="U120:U183" si="1052">O120</f>
        <v>0.69048275487075095</v>
      </c>
      <c r="V120" s="4">
        <f t="shared" ref="V120:V183" si="1053">M121</f>
        <v>-9.0635435000607101E-3</v>
      </c>
      <c r="W120" s="4">
        <f t="shared" ref="W120:W183" si="1054">N121</f>
        <v>3.4480456662613298E-3</v>
      </c>
      <c r="X120" s="4">
        <f t="shared" ref="X120:X183" si="1055">O121</f>
        <v>4.1834204911162399E-3</v>
      </c>
    </row>
    <row r="121" spans="2:24" x14ac:dyDescent="0.35">
      <c r="B121" t="s">
        <v>624</v>
      </c>
      <c r="D121">
        <f t="shared" ref="D121:D184" si="1056">FIND("vx,vy,vz ",$B121)</f>
        <v>1</v>
      </c>
      <c r="E121">
        <f t="shared" ref="E121" si="1057">FIND(" ",$B121,D121+8)</f>
        <v>9</v>
      </c>
      <c r="F121">
        <f t="shared" ref="F121:G121" si="1058">FIND(" ",$B121,E121+1)</f>
        <v>31</v>
      </c>
      <c r="G121">
        <f t="shared" si="1058"/>
        <v>52</v>
      </c>
      <c r="H121">
        <f t="shared" si="592"/>
        <v>73</v>
      </c>
      <c r="J121" t="str">
        <f t="shared" ref="J121:J184" si="1059">LEFT($B121,D121-1)</f>
        <v/>
      </c>
      <c r="L121" s="2" t="s">
        <v>386</v>
      </c>
      <c r="M121" s="4">
        <f t="shared" si="595"/>
        <v>-9.0635435000607101E-3</v>
      </c>
      <c r="N121" s="4">
        <f t="shared" si="596"/>
        <v>3.4480456662613298E-3</v>
      </c>
      <c r="O121" s="4">
        <f t="shared" si="597"/>
        <v>4.1834204911162399E-3</v>
      </c>
    </row>
    <row r="122" spans="2:24" x14ac:dyDescent="0.35">
      <c r="B122" t="s">
        <v>625</v>
      </c>
      <c r="C122">
        <f t="shared" ref="C122:C185" si="1060">FIND(" ",$B122)</f>
        <v>4</v>
      </c>
      <c r="D122">
        <f t="shared" ref="D122:D185" si="1061">FIND(" x,y,z ",$B122)</f>
        <v>11</v>
      </c>
      <c r="E122">
        <f t="shared" ref="E122" si="1062">FIND(" ",$B122,D122+5)</f>
        <v>17</v>
      </c>
      <c r="F122">
        <f t="shared" ref="F122:G122" si="1063">FIND(" ",$B122,E122+1)</f>
        <v>39</v>
      </c>
      <c r="G122">
        <f t="shared" si="1063"/>
        <v>61</v>
      </c>
      <c r="H122">
        <f t="shared" si="592"/>
        <v>83</v>
      </c>
      <c r="J122" t="str">
        <f t="shared" ref="J122:J185" si="1064">LEFT($B122,C122-1)</f>
        <v>488</v>
      </c>
      <c r="K122" t="str">
        <f t="shared" ref="K122:K185" si="1065">MID($B122, C122+1,D122-C122-1)</f>
        <v>Kreusa</v>
      </c>
      <c r="L122" s="2" t="s">
        <v>385</v>
      </c>
      <c r="M122" s="4">
        <f t="shared" si="595"/>
        <v>-2.0672245388053101</v>
      </c>
      <c r="N122" s="4">
        <f t="shared" si="596"/>
        <v>-1.88339232887481</v>
      </c>
      <c r="O122" s="4">
        <f t="shared" si="597"/>
        <v>-0.39315926439948301</v>
      </c>
      <c r="Q122" t="str">
        <f t="shared" ref="Q122:Q185" si="1066">J122</f>
        <v>488</v>
      </c>
      <c r="R122" t="str">
        <f t="shared" ref="R122:R185" si="1067">K122</f>
        <v>Kreusa</v>
      </c>
      <c r="S122" s="4">
        <f t="shared" ref="S122:S185" si="1068">M122</f>
        <v>-2.0672245388053101</v>
      </c>
      <c r="T122" s="4">
        <f t="shared" ref="T122:T185" si="1069">N122</f>
        <v>-1.88339232887481</v>
      </c>
      <c r="U122" s="4">
        <f t="shared" ref="U122:U185" si="1070">O122</f>
        <v>-0.39315926439948301</v>
      </c>
      <c r="V122" s="4">
        <f t="shared" ref="V122:V185" si="1071">M123</f>
        <v>5.7454453248645997E-3</v>
      </c>
      <c r="W122" s="4">
        <f t="shared" ref="W122:W185" si="1072">N123</f>
        <v>-7.7217532935654597E-3</v>
      </c>
      <c r="X122" s="4">
        <f t="shared" ref="X122:X185" si="1073">O123</f>
        <v>-4.7816726383246699E-3</v>
      </c>
    </row>
    <row r="123" spans="2:24" x14ac:dyDescent="0.35">
      <c r="B123" t="s">
        <v>626</v>
      </c>
      <c r="D123">
        <f t="shared" ref="D123:D186" si="1074">FIND("vx,vy,vz ",$B123)</f>
        <v>1</v>
      </c>
      <c r="E123">
        <f t="shared" ref="E123" si="1075">FIND(" ",$B123,D123+8)</f>
        <v>9</v>
      </c>
      <c r="F123">
        <f t="shared" ref="F123:G123" si="1076">FIND(" ",$B123,E123+1)</f>
        <v>30</v>
      </c>
      <c r="G123">
        <f t="shared" si="1076"/>
        <v>52</v>
      </c>
      <c r="H123">
        <f t="shared" si="592"/>
        <v>74</v>
      </c>
      <c r="J123" t="str">
        <f t="shared" ref="J123:J186" si="1077">LEFT($B123,D123-1)</f>
        <v/>
      </c>
      <c r="L123" s="2" t="s">
        <v>386</v>
      </c>
      <c r="M123" s="4">
        <f t="shared" si="595"/>
        <v>5.7454453248645997E-3</v>
      </c>
      <c r="N123" s="4">
        <f t="shared" si="596"/>
        <v>-7.7217532935654597E-3</v>
      </c>
      <c r="O123" s="4">
        <f t="shared" si="597"/>
        <v>-4.7816726383246699E-3</v>
      </c>
    </row>
    <row r="124" spans="2:24" x14ac:dyDescent="0.35">
      <c r="B124" t="s">
        <v>627</v>
      </c>
      <c r="C124">
        <f t="shared" ref="C124:C187" si="1078">FIND(" ",$B124)</f>
        <v>4</v>
      </c>
      <c r="D124">
        <f t="shared" ref="D124:D187" si="1079">FIND(" x,y,z ",$B124)</f>
        <v>11</v>
      </c>
      <c r="E124">
        <f t="shared" ref="E124" si="1080">FIND(" ",$B124,D124+5)</f>
        <v>17</v>
      </c>
      <c r="F124">
        <f t="shared" ref="F124:G124" si="1081">FIND(" ",$B124,E124+1)</f>
        <v>39</v>
      </c>
      <c r="G124">
        <f t="shared" si="1081"/>
        <v>60</v>
      </c>
      <c r="H124">
        <f t="shared" si="592"/>
        <v>81</v>
      </c>
      <c r="J124" t="str">
        <f t="shared" ref="J124:J187" si="1082">LEFT($B124,C124-1)</f>
        <v>511</v>
      </c>
      <c r="K124" t="str">
        <f t="shared" ref="K124:K187" si="1083">MID($B124, C124+1,D124-C124-1)</f>
        <v>Davida</v>
      </c>
      <c r="L124" s="2" t="s">
        <v>385</v>
      </c>
      <c r="M124" s="4">
        <f t="shared" si="595"/>
        <v>-2.1601915615735701</v>
      </c>
      <c r="N124" s="4">
        <f t="shared" si="596"/>
        <v>1.4863631087606399</v>
      </c>
      <c r="O124" s="4">
        <f t="shared" si="597"/>
        <v>1.09695909724732</v>
      </c>
      <c r="Q124" t="str">
        <f t="shared" ref="Q124:Q187" si="1084">J124</f>
        <v>511</v>
      </c>
      <c r="R124" t="str">
        <f t="shared" ref="R124:R187" si="1085">K124</f>
        <v>Davida</v>
      </c>
      <c r="S124" s="4">
        <f t="shared" ref="S124:S187" si="1086">M124</f>
        <v>-2.1601915615735701</v>
      </c>
      <c r="T124" s="4">
        <f t="shared" ref="T124:T187" si="1087">N124</f>
        <v>1.4863631087606399</v>
      </c>
      <c r="U124" s="4">
        <f t="shared" ref="U124:U187" si="1088">O124</f>
        <v>1.09695909724732</v>
      </c>
      <c r="V124" s="4">
        <f t="shared" ref="V124:V187" si="1089">M125</f>
        <v>-7.3906959204792502E-3</v>
      </c>
      <c r="W124" s="4">
        <f t="shared" ref="W124:W187" si="1090">N125</f>
        <v>-7.7790235048235002E-3</v>
      </c>
      <c r="X124" s="4">
        <f t="shared" ref="X124:X187" si="1091">O125</f>
        <v>-4.8554078156507602E-4</v>
      </c>
    </row>
    <row r="125" spans="2:24" x14ac:dyDescent="0.35">
      <c r="B125" t="s">
        <v>628</v>
      </c>
      <c r="D125">
        <f t="shared" ref="D125:D188" si="1092">FIND("vx,vy,vz ",$B125)</f>
        <v>1</v>
      </c>
      <c r="E125">
        <f t="shared" ref="E125" si="1093">FIND(" ",$B125,D125+8)</f>
        <v>9</v>
      </c>
      <c r="F125">
        <f t="shared" ref="F125:G125" si="1094">FIND(" ",$B125,E125+1)</f>
        <v>31</v>
      </c>
      <c r="G125">
        <f t="shared" si="1094"/>
        <v>53</v>
      </c>
      <c r="H125">
        <f t="shared" si="592"/>
        <v>75</v>
      </c>
      <c r="J125" t="str">
        <f t="shared" ref="J125:J188" si="1095">LEFT($B125,D125-1)</f>
        <v/>
      </c>
      <c r="L125" s="2" t="s">
        <v>386</v>
      </c>
      <c r="M125" s="4">
        <f t="shared" si="595"/>
        <v>-7.3906959204792502E-3</v>
      </c>
      <c r="N125" s="4">
        <f t="shared" si="596"/>
        <v>-7.7790235048235002E-3</v>
      </c>
      <c r="O125" s="4">
        <f t="shared" si="597"/>
        <v>-4.8554078156507602E-4</v>
      </c>
    </row>
    <row r="126" spans="2:24" x14ac:dyDescent="0.35">
      <c r="B126" t="s">
        <v>629</v>
      </c>
      <c r="C126">
        <f t="shared" ref="C126:C189" si="1096">FIND(" ",$B126)</f>
        <v>4</v>
      </c>
      <c r="D126">
        <f t="shared" ref="D126:D189" si="1097">FIND(" x,y,z ",$B126)</f>
        <v>14</v>
      </c>
      <c r="E126">
        <f t="shared" ref="E126" si="1098">FIND(" ",$B126,D126+5)</f>
        <v>20</v>
      </c>
      <c r="F126">
        <f t="shared" ref="F126:G126" si="1099">FIND(" ",$B126,E126+1)</f>
        <v>42</v>
      </c>
      <c r="G126">
        <f t="shared" si="1099"/>
        <v>64</v>
      </c>
      <c r="H126">
        <f t="shared" si="592"/>
        <v>86</v>
      </c>
      <c r="J126" t="str">
        <f t="shared" ref="J126:J189" si="1100">LEFT($B126,C126-1)</f>
        <v>532</v>
      </c>
      <c r="K126" t="str">
        <f t="shared" ref="K126:K189" si="1101">MID($B126, C126+1,D126-C126-1)</f>
        <v>Herculina</v>
      </c>
      <c r="L126" s="2" t="s">
        <v>385</v>
      </c>
      <c r="M126" s="4">
        <f t="shared" si="595"/>
        <v>-0.29315940409066898</v>
      </c>
      <c r="N126" s="4">
        <f t="shared" si="596"/>
        <v>-2.4816910484551302</v>
      </c>
      <c r="O126" s="4">
        <f t="shared" si="597"/>
        <v>-0.725934583722743</v>
      </c>
      <c r="Q126" t="str">
        <f t="shared" ref="Q126:Q189" si="1102">J126</f>
        <v>532</v>
      </c>
      <c r="R126" t="str">
        <f t="shared" ref="R126:R189" si="1103">K126</f>
        <v>Herculina</v>
      </c>
      <c r="S126" s="4">
        <f t="shared" ref="S126:S189" si="1104">M126</f>
        <v>-0.29315940409066898</v>
      </c>
      <c r="T126" s="4">
        <f t="shared" ref="T126:T189" si="1105">N126</f>
        <v>-2.4816910484551302</v>
      </c>
      <c r="U126" s="4">
        <f t="shared" ref="U126:U189" si="1106">O126</f>
        <v>-0.725934583722743</v>
      </c>
      <c r="V126" s="4">
        <f t="shared" ref="V126:V189" si="1107">M127</f>
        <v>1.01534329323617E-2</v>
      </c>
      <c r="W126" s="4">
        <f t="shared" ref="W126:W189" si="1108">N127</f>
        <v>-2.0739027645081702E-3</v>
      </c>
      <c r="X126" s="4">
        <f t="shared" ref="X126:X189" si="1109">O127</f>
        <v>-3.6343919191959401E-3</v>
      </c>
    </row>
    <row r="127" spans="2:24" x14ac:dyDescent="0.35">
      <c r="B127" t="s">
        <v>630</v>
      </c>
      <c r="D127">
        <f t="shared" ref="D127:D190" si="1110">FIND("vx,vy,vz ",$B127)</f>
        <v>1</v>
      </c>
      <c r="E127">
        <f t="shared" ref="E127" si="1111">FIND(" ",$B127,D127+8)</f>
        <v>9</v>
      </c>
      <c r="F127">
        <f t="shared" ref="F127:G127" si="1112">FIND(" ",$B127,E127+1)</f>
        <v>30</v>
      </c>
      <c r="G127">
        <f t="shared" si="1112"/>
        <v>52</v>
      </c>
      <c r="H127">
        <f t="shared" si="592"/>
        <v>74</v>
      </c>
      <c r="J127" t="str">
        <f t="shared" ref="J127:J190" si="1113">LEFT($B127,D127-1)</f>
        <v/>
      </c>
      <c r="L127" s="2" t="s">
        <v>386</v>
      </c>
      <c r="M127" s="4">
        <f t="shared" si="595"/>
        <v>1.01534329323617E-2</v>
      </c>
      <c r="N127" s="4">
        <f t="shared" si="596"/>
        <v>-2.0739027645081702E-3</v>
      </c>
      <c r="O127" s="4">
        <f t="shared" si="597"/>
        <v>-3.6343919191959401E-3</v>
      </c>
    </row>
    <row r="128" spans="2:24" x14ac:dyDescent="0.35">
      <c r="B128" t="s">
        <v>631</v>
      </c>
      <c r="C128">
        <f t="shared" ref="C128:C191" si="1114">FIND(" ",$B128)</f>
        <v>4</v>
      </c>
      <c r="D128">
        <f t="shared" ref="D128:D191" si="1115">FIND(" x,y,z ",$B128)</f>
        <v>11</v>
      </c>
      <c r="E128">
        <f t="shared" ref="E128" si="1116">FIND(" ",$B128,D128+5)</f>
        <v>17</v>
      </c>
      <c r="F128">
        <f t="shared" ref="F128:G128" si="1117">FIND(" ",$B128,E128+1)</f>
        <v>38</v>
      </c>
      <c r="G128">
        <f t="shared" si="1117"/>
        <v>60</v>
      </c>
      <c r="H128">
        <f t="shared" si="592"/>
        <v>82</v>
      </c>
      <c r="J128" t="str">
        <f t="shared" ref="J128:J191" si="1118">LEFT($B128,C128-1)</f>
        <v>554</v>
      </c>
      <c r="K128" t="str">
        <f t="shared" ref="K128:K191" si="1119">MID($B128, C128+1,D128-C128-1)</f>
        <v>Peraga</v>
      </c>
      <c r="L128" s="2" t="s">
        <v>385</v>
      </c>
      <c r="M128" s="4">
        <f t="shared" si="595"/>
        <v>1.56751533192877</v>
      </c>
      <c r="N128" s="4">
        <f t="shared" si="596"/>
        <v>-1.75683967108762</v>
      </c>
      <c r="O128" s="4">
        <f t="shared" si="597"/>
        <v>-0.73014565354569105</v>
      </c>
      <c r="Q128" t="str">
        <f t="shared" ref="Q128:Q191" si="1120">J128</f>
        <v>554</v>
      </c>
      <c r="R128" t="str">
        <f t="shared" ref="R128:R191" si="1121">K128</f>
        <v>Peraga</v>
      </c>
      <c r="S128" s="4">
        <f t="shared" ref="S128:S191" si="1122">M128</f>
        <v>1.56751533192877</v>
      </c>
      <c r="T128" s="4">
        <f t="shared" ref="T128:T191" si="1123">N128</f>
        <v>-1.75683967108762</v>
      </c>
      <c r="U128" s="4">
        <f t="shared" ref="U128:U191" si="1124">O128</f>
        <v>-0.73014565354569105</v>
      </c>
      <c r="V128" s="4">
        <f t="shared" ref="V128:V191" si="1125">M129</f>
        <v>7.1682026811281897E-3</v>
      </c>
      <c r="W128" s="4">
        <f t="shared" ref="W128:W191" si="1126">N129</f>
        <v>7.1264745162668798E-3</v>
      </c>
      <c r="X128" s="4">
        <f t="shared" ref="X128:X191" si="1127">O129</f>
        <v>3.64632152820938E-3</v>
      </c>
    </row>
    <row r="129" spans="2:24" x14ac:dyDescent="0.35">
      <c r="B129" t="s">
        <v>409</v>
      </c>
      <c r="D129">
        <f t="shared" ref="D129:D192" si="1128">FIND("vx,vy,vz ",$B129)</f>
        <v>1</v>
      </c>
      <c r="E129">
        <f t="shared" ref="E129" si="1129">FIND(" ",$B129,D129+8)</f>
        <v>9</v>
      </c>
      <c r="F129">
        <f t="shared" ref="F129:G129" si="1130">FIND(" ",$B129,E129+1)</f>
        <v>30</v>
      </c>
      <c r="G129">
        <f t="shared" si="1130"/>
        <v>51</v>
      </c>
      <c r="H129">
        <f t="shared" si="592"/>
        <v>72</v>
      </c>
      <c r="J129" t="str">
        <f t="shared" ref="J129:J192" si="1131">LEFT($B129,D129-1)</f>
        <v/>
      </c>
      <c r="L129" s="2" t="s">
        <v>386</v>
      </c>
      <c r="M129" s="4">
        <f t="shared" si="595"/>
        <v>7.1682026811281897E-3</v>
      </c>
      <c r="N129" s="4">
        <f t="shared" si="596"/>
        <v>7.1264745162668798E-3</v>
      </c>
      <c r="O129" s="4">
        <f t="shared" si="597"/>
        <v>3.64632152820938E-3</v>
      </c>
    </row>
    <row r="130" spans="2:24" x14ac:dyDescent="0.35">
      <c r="B130" t="s">
        <v>632</v>
      </c>
      <c r="C130">
        <f t="shared" ref="C130:C193" si="1132">FIND(" ",$B130)</f>
        <v>4</v>
      </c>
      <c r="D130">
        <f t="shared" ref="D130:D193" si="1133">FIND(" x,y,z ",$B130)</f>
        <v>12</v>
      </c>
      <c r="E130">
        <f t="shared" ref="E130" si="1134">FIND(" ",$B130,D130+5)</f>
        <v>18</v>
      </c>
      <c r="F130">
        <f t="shared" ref="F130:G130" si="1135">FIND(" ",$B130,E130+1)</f>
        <v>39</v>
      </c>
      <c r="G130">
        <f t="shared" si="1135"/>
        <v>61</v>
      </c>
      <c r="H130">
        <f t="shared" si="592"/>
        <v>82</v>
      </c>
      <c r="J130" t="str">
        <f t="shared" ref="J130:J193" si="1136">LEFT($B130,C130-1)</f>
        <v>654</v>
      </c>
      <c r="K130" t="str">
        <f t="shared" ref="K130:K193" si="1137">MID($B130, C130+1,D130-C130-1)</f>
        <v>Zelinda</v>
      </c>
      <c r="L130" s="2" t="s">
        <v>385</v>
      </c>
      <c r="M130" s="4">
        <f t="shared" si="595"/>
        <v>2.4543171233006298</v>
      </c>
      <c r="N130" s="4">
        <f t="shared" si="596"/>
        <v>-1.15641593484562</v>
      </c>
      <c r="O130" s="4">
        <f t="shared" si="597"/>
        <v>0.31181683829641499</v>
      </c>
      <c r="Q130" t="str">
        <f t="shared" ref="Q130:Q193" si="1138">J130</f>
        <v>654</v>
      </c>
      <c r="R130" t="str">
        <f t="shared" ref="R130:R193" si="1139">K130</f>
        <v>Zelinda</v>
      </c>
      <c r="S130" s="4">
        <f t="shared" ref="S130:S193" si="1140">M130</f>
        <v>2.4543171233006298</v>
      </c>
      <c r="T130" s="4">
        <f t="shared" ref="T130:T193" si="1141">N130</f>
        <v>-1.15641593484562</v>
      </c>
      <c r="U130" s="4">
        <f t="shared" ref="U130:U193" si="1142">O130</f>
        <v>0.31181683829641499</v>
      </c>
      <c r="V130" s="4">
        <f t="shared" ref="V130:V193" si="1143">M131</f>
        <v>1.77415740919203E-3</v>
      </c>
      <c r="W130" s="4">
        <f t="shared" ref="W130:W193" si="1144">N131</f>
        <v>7.9796769715872497E-3</v>
      </c>
      <c r="X130" s="4">
        <f t="shared" ref="X130:X193" si="1145">O131</f>
        <v>4.5921462925162197E-3</v>
      </c>
    </row>
    <row r="131" spans="2:24" x14ac:dyDescent="0.35">
      <c r="B131" t="s">
        <v>410</v>
      </c>
      <c r="D131">
        <f t="shared" ref="D131:D194" si="1146">FIND("vx,vy,vz ",$B131)</f>
        <v>1</v>
      </c>
      <c r="E131">
        <f t="shared" ref="E131" si="1147">FIND(" ",$B131,D131+8)</f>
        <v>9</v>
      </c>
      <c r="F131">
        <f t="shared" ref="F131:G131" si="1148">FIND(" ",$B131,E131+1)</f>
        <v>30</v>
      </c>
      <c r="G131">
        <f t="shared" si="1148"/>
        <v>51</v>
      </c>
      <c r="H131">
        <f t="shared" si="592"/>
        <v>72</v>
      </c>
      <c r="J131" t="str">
        <f t="shared" ref="J131:J194" si="1149">LEFT($B131,D131-1)</f>
        <v/>
      </c>
      <c r="L131" s="2" t="s">
        <v>386</v>
      </c>
      <c r="M131" s="4">
        <f t="shared" si="595"/>
        <v>1.77415740919203E-3</v>
      </c>
      <c r="N131" s="4">
        <f t="shared" si="596"/>
        <v>7.9796769715872497E-3</v>
      </c>
      <c r="O131" s="4">
        <f t="shared" si="597"/>
        <v>4.5921462925162197E-3</v>
      </c>
    </row>
    <row r="132" spans="2:24" x14ac:dyDescent="0.35">
      <c r="B132" t="s">
        <v>633</v>
      </c>
      <c r="C132">
        <f t="shared" ref="C132:C195" si="1150">FIND(" ",$B132)</f>
        <v>4</v>
      </c>
      <c r="D132">
        <f t="shared" ref="D132:D195" si="1151">FIND(" x,y,z ",$B132)</f>
        <v>15</v>
      </c>
      <c r="E132">
        <f t="shared" ref="E132" si="1152">FIND(" ",$B132,D132+5)</f>
        <v>21</v>
      </c>
      <c r="F132">
        <f t="shared" ref="F132:G132" si="1153">FIND(" ",$B132,E132+1)</f>
        <v>42</v>
      </c>
      <c r="G132">
        <f t="shared" si="1153"/>
        <v>64</v>
      </c>
      <c r="H132">
        <f t="shared" si="592"/>
        <v>85</v>
      </c>
      <c r="J132" t="str">
        <f t="shared" ref="J132:J195" si="1154">LEFT($B132,C132-1)</f>
        <v>704</v>
      </c>
      <c r="K132" t="str">
        <f t="shared" ref="K132:K195" si="1155">MID($B132, C132+1,D132-C132-1)</f>
        <v>Interamnia</v>
      </c>
      <c r="L132" s="2" t="s">
        <v>385</v>
      </c>
      <c r="M132" s="4">
        <f t="shared" si="595"/>
        <v>2.4628352322641098</v>
      </c>
      <c r="N132" s="4">
        <f t="shared" si="596"/>
        <v>-0.115048121589235</v>
      </c>
      <c r="O132" s="4">
        <f t="shared" si="597"/>
        <v>0.78421928878808</v>
      </c>
      <c r="Q132" t="str">
        <f t="shared" ref="Q132:Q195" si="1156">J132</f>
        <v>704</v>
      </c>
      <c r="R132" t="str">
        <f t="shared" ref="R132:R195" si="1157">K132</f>
        <v>Interamnia</v>
      </c>
      <c r="S132" s="4">
        <f t="shared" ref="S132:S195" si="1158">M132</f>
        <v>2.4628352322641098</v>
      </c>
      <c r="T132" s="4">
        <f t="shared" ref="T132:T195" si="1159">N132</f>
        <v>-0.115048121589235</v>
      </c>
      <c r="U132" s="4">
        <f t="shared" ref="U132:U195" si="1160">O132</f>
        <v>0.78421928878808</v>
      </c>
      <c r="V132" s="4">
        <f t="shared" ref="V132:V195" si="1161">M133</f>
        <v>-1.3095688056368199E-3</v>
      </c>
      <c r="W132" s="4">
        <f t="shared" ref="W132:W195" si="1162">N133</f>
        <v>1.03489871924292E-2</v>
      </c>
      <c r="X132" s="4">
        <f t="shared" ref="X132:X195" si="1163">O133</f>
        <v>4.8125228890553897E-3</v>
      </c>
    </row>
    <row r="133" spans="2:24" x14ac:dyDescent="0.35">
      <c r="B133" t="s">
        <v>634</v>
      </c>
      <c r="D133">
        <f t="shared" ref="D133:D196" si="1164">FIND("vx,vy,vz ",$B133)</f>
        <v>1</v>
      </c>
      <c r="E133">
        <f t="shared" ref="E133" si="1165">FIND(" ",$B133,D133+8)</f>
        <v>9</v>
      </c>
      <c r="F133">
        <f t="shared" ref="F133:G133" si="1166">FIND(" ",$B133,E133+1)</f>
        <v>31</v>
      </c>
      <c r="G133">
        <f t="shared" si="1166"/>
        <v>52</v>
      </c>
      <c r="H133">
        <f t="shared" si="592"/>
        <v>73</v>
      </c>
      <c r="J133" t="str">
        <f t="shared" ref="J133:J196" si="1167">LEFT($B133,D133-1)</f>
        <v/>
      </c>
      <c r="L133" s="2" t="s">
        <v>386</v>
      </c>
      <c r="M133" s="4">
        <f t="shared" si="595"/>
        <v>-1.3095688056368199E-3</v>
      </c>
      <c r="N133" s="4">
        <f t="shared" si="596"/>
        <v>1.03489871924292E-2</v>
      </c>
      <c r="O133" s="4">
        <f t="shared" si="597"/>
        <v>4.8125228890553897E-3</v>
      </c>
    </row>
    <row r="134" spans="2:24" x14ac:dyDescent="0.35">
      <c r="B134" t="s">
        <v>635</v>
      </c>
      <c r="C134">
        <f t="shared" ref="C134:C197" si="1168">FIND(" ",$B134)</f>
        <v>4</v>
      </c>
      <c r="D134">
        <f t="shared" ref="D134:D197" si="1169">FIND(" x,y,z ",$B134)</f>
        <v>15</v>
      </c>
      <c r="E134">
        <f t="shared" ref="E134" si="1170">FIND(" ",$B134,D134+5)</f>
        <v>21</v>
      </c>
      <c r="F134">
        <f t="shared" ref="F134:G134" si="1171">FIND(" ",$B134,E134+1)</f>
        <v>43</v>
      </c>
      <c r="G134">
        <f t="shared" si="1171"/>
        <v>64</v>
      </c>
      <c r="H134">
        <f t="shared" ref="H134:H197" si="1172">LEN($B134)+1</f>
        <v>85</v>
      </c>
      <c r="J134" t="str">
        <f t="shared" ref="J134:J197" si="1173">LEFT($B134,C134-1)</f>
        <v>747</v>
      </c>
      <c r="K134" t="str">
        <f t="shared" ref="K134:K197" si="1174">MID($B134, C134+1,D134-C134-1)</f>
        <v>Winchester</v>
      </c>
      <c r="L134" s="2" t="s">
        <v>385</v>
      </c>
      <c r="M134" s="4">
        <f t="shared" ref="M134:M197" si="1175">VALUE(MID($B134,E134,F134-E134))</f>
        <v>-0.83490208133914201</v>
      </c>
      <c r="N134" s="4">
        <f t="shared" ref="N134:N197" si="1176">VALUE(MID($B134,F134,G134-F134))</f>
        <v>2.0596971734671801</v>
      </c>
      <c r="O134" s="4">
        <f t="shared" ref="O134:O197" si="1177">VALUE(MID($B134,G134,H134-G134))</f>
        <v>0.613292775285328</v>
      </c>
      <c r="Q134" t="str">
        <f t="shared" ref="Q134:Q197" si="1178">J134</f>
        <v>747</v>
      </c>
      <c r="R134" t="str">
        <f t="shared" ref="R134:R197" si="1179">K134</f>
        <v>Winchester</v>
      </c>
      <c r="S134" s="4">
        <f t="shared" ref="S134:S197" si="1180">M134</f>
        <v>-0.83490208133914201</v>
      </c>
      <c r="T134" s="4">
        <f t="shared" ref="T134:T197" si="1181">N134</f>
        <v>2.0596971734671801</v>
      </c>
      <c r="U134" s="4">
        <f t="shared" ref="U134:U197" si="1182">O134</f>
        <v>0.613292775285328</v>
      </c>
      <c r="V134" s="4">
        <f t="shared" ref="V134:V197" si="1183">M135</f>
        <v>-1.2134738848543301E-2</v>
      </c>
      <c r="W134" s="4">
        <f t="shared" ref="W134:W197" si="1184">N135</f>
        <v>-2.00414007055945E-3</v>
      </c>
      <c r="X134" s="4">
        <f t="shared" ref="X134:X197" si="1185">O135</f>
        <v>2.5758154324704201E-3</v>
      </c>
    </row>
    <row r="135" spans="2:24" x14ac:dyDescent="0.35">
      <c r="B135" t="s">
        <v>636</v>
      </c>
      <c r="D135">
        <f t="shared" ref="D135:D198" si="1186">FIND("vx,vy,vz ",$B135)</f>
        <v>1</v>
      </c>
      <c r="E135">
        <f t="shared" ref="E135" si="1187">FIND(" ",$B135,D135+8)</f>
        <v>9</v>
      </c>
      <c r="F135">
        <f t="shared" ref="F135:G135" si="1188">FIND(" ",$B135,E135+1)</f>
        <v>31</v>
      </c>
      <c r="G135">
        <f t="shared" si="1188"/>
        <v>53</v>
      </c>
      <c r="H135">
        <f t="shared" si="1172"/>
        <v>74</v>
      </c>
      <c r="J135" t="str">
        <f t="shared" ref="J135:J198" si="1189">LEFT($B135,D135-1)</f>
        <v/>
      </c>
      <c r="L135" s="2" t="s">
        <v>386</v>
      </c>
      <c r="M135" s="4">
        <f t="shared" si="1175"/>
        <v>-1.2134738848543301E-2</v>
      </c>
      <c r="N135" s="4">
        <f t="shared" si="1176"/>
        <v>-2.00414007055945E-3</v>
      </c>
      <c r="O135" s="4">
        <f t="shared" si="1177"/>
        <v>2.5758154324704201E-3</v>
      </c>
    </row>
    <row r="136" spans="2:24" x14ac:dyDescent="0.35">
      <c r="B136" t="s">
        <v>637</v>
      </c>
      <c r="C136">
        <f t="shared" ref="C136:C199" si="1190">FIND(" ",$B136)</f>
        <v>3</v>
      </c>
      <c r="D136">
        <f t="shared" ref="D136:D199" si="1191">FIND(" x,y,z ",$B136)</f>
        <v>12</v>
      </c>
      <c r="E136">
        <f t="shared" ref="E136" si="1192">FIND(" ",$B136,D136+5)</f>
        <v>18</v>
      </c>
      <c r="F136">
        <f t="shared" ref="F136:G136" si="1193">FIND(" ",$B136,E136+1)</f>
        <v>40</v>
      </c>
      <c r="G136">
        <f t="shared" si="1193"/>
        <v>61</v>
      </c>
      <c r="H136">
        <f t="shared" si="1172"/>
        <v>82</v>
      </c>
      <c r="J136" t="str">
        <f t="shared" ref="J136:J199" si="1194">LEFT($B136,C136-1)</f>
        <v>12</v>
      </c>
      <c r="K136" t="str">
        <f t="shared" ref="K136:K199" si="1195">MID($B136, C136+1,D136-C136-1)</f>
        <v>Victoria</v>
      </c>
      <c r="L136" s="2" t="s">
        <v>385</v>
      </c>
      <c r="M136" s="4">
        <f t="shared" si="1175"/>
        <v>-0.50784453417390296</v>
      </c>
      <c r="N136" s="4">
        <f t="shared" si="1176"/>
        <v>2.6074560810006102</v>
      </c>
      <c r="O136" s="4">
        <f t="shared" si="1177"/>
        <v>0.81971705998911604</v>
      </c>
      <c r="Q136" t="str">
        <f t="shared" ref="Q136:Q199" si="1196">J136</f>
        <v>12</v>
      </c>
      <c r="R136" t="str">
        <f t="shared" ref="R136:R199" si="1197">K136</f>
        <v>Victoria</v>
      </c>
      <c r="S136" s="4">
        <f t="shared" ref="S136:S199" si="1198">M136</f>
        <v>-0.50784453417390296</v>
      </c>
      <c r="T136" s="4">
        <f t="shared" ref="T136:T199" si="1199">N136</f>
        <v>2.6074560810006102</v>
      </c>
      <c r="U136" s="4">
        <f t="shared" ref="U136:U199" si="1200">O136</f>
        <v>0.81971705998911604</v>
      </c>
      <c r="V136" s="4">
        <f t="shared" ref="V136:V199" si="1201">M137</f>
        <v>-9.1853789204963902E-3</v>
      </c>
      <c r="W136" s="4">
        <f t="shared" ref="W136:W199" si="1202">N137</f>
        <v>-2.8142968550062E-4</v>
      </c>
      <c r="X136" s="4">
        <f t="shared" ref="X136:X199" si="1203">O137</f>
        <v>-1.2750155218816601E-3</v>
      </c>
    </row>
    <row r="137" spans="2:24" x14ac:dyDescent="0.35">
      <c r="B137" t="s">
        <v>638</v>
      </c>
      <c r="D137">
        <f t="shared" ref="D137:D200" si="1204">FIND("vx,vy,vz ",$B137)</f>
        <v>1</v>
      </c>
      <c r="E137">
        <f t="shared" ref="E137" si="1205">FIND(" ",$B137,D137+8)</f>
        <v>9</v>
      </c>
      <c r="F137">
        <f t="shared" ref="F137:G137" si="1206">FIND(" ",$B137,E137+1)</f>
        <v>31</v>
      </c>
      <c r="G137">
        <f t="shared" si="1206"/>
        <v>53</v>
      </c>
      <c r="H137">
        <f t="shared" si="1172"/>
        <v>75</v>
      </c>
      <c r="J137" t="str">
        <f t="shared" ref="J137:J200" si="1207">LEFT($B137,D137-1)</f>
        <v/>
      </c>
      <c r="L137" s="2" t="s">
        <v>386</v>
      </c>
      <c r="M137" s="4">
        <f t="shared" si="1175"/>
        <v>-9.1853789204963902E-3</v>
      </c>
      <c r="N137" s="4">
        <f t="shared" si="1176"/>
        <v>-2.8142968550062E-4</v>
      </c>
      <c r="O137" s="4">
        <f t="shared" si="1177"/>
        <v>-1.2750155218816601E-3</v>
      </c>
    </row>
    <row r="138" spans="2:24" x14ac:dyDescent="0.35">
      <c r="B138" t="s">
        <v>639</v>
      </c>
      <c r="C138">
        <f t="shared" ref="C138:C201" si="1208">FIND(" ",$B138)</f>
        <v>3</v>
      </c>
      <c r="D138">
        <f t="shared" ref="D138:D201" si="1209">FIND(" x,y,z ",$B138)</f>
        <v>10</v>
      </c>
      <c r="E138">
        <f t="shared" ref="E138" si="1210">FIND(" ",$B138,D138+5)</f>
        <v>16</v>
      </c>
      <c r="F138">
        <f t="shared" ref="F138:G138" si="1211">FIND(" ",$B138,E138+1)</f>
        <v>38</v>
      </c>
      <c r="G138">
        <f t="shared" si="1211"/>
        <v>60</v>
      </c>
      <c r="H138">
        <f t="shared" si="1172"/>
        <v>82</v>
      </c>
      <c r="J138" t="str">
        <f t="shared" ref="J138:J201" si="1212">LEFT($B138,C138-1)</f>
        <v>17</v>
      </c>
      <c r="K138" t="str">
        <f t="shared" ref="K138:K201" si="1213">MID($B138, C138+1,D138-C138-1)</f>
        <v>Thetis</v>
      </c>
      <c r="L138" s="2" t="s">
        <v>385</v>
      </c>
      <c r="M138" s="4">
        <f t="shared" si="1175"/>
        <v>-0.22433422810583001</v>
      </c>
      <c r="N138" s="4">
        <f t="shared" si="1176"/>
        <v>-1.9940472007969701</v>
      </c>
      <c r="O138" s="4">
        <f t="shared" si="1177"/>
        <v>-0.71342484989335597</v>
      </c>
      <c r="Q138" t="str">
        <f t="shared" ref="Q138:Q201" si="1214">J138</f>
        <v>17</v>
      </c>
      <c r="R138" t="str">
        <f t="shared" ref="R138:R201" si="1215">K138</f>
        <v>Thetis</v>
      </c>
      <c r="S138" s="4">
        <f t="shared" ref="S138:S201" si="1216">M138</f>
        <v>-0.22433422810583001</v>
      </c>
      <c r="T138" s="4">
        <f t="shared" ref="T138:T201" si="1217">N138</f>
        <v>-1.9940472007969701</v>
      </c>
      <c r="U138" s="4">
        <f t="shared" ref="U138:U201" si="1218">O138</f>
        <v>-0.71342484989335597</v>
      </c>
      <c r="V138" s="4">
        <f t="shared" ref="V138:V201" si="1219">M139</f>
        <v>1.24571060847125E-2</v>
      </c>
      <c r="W138" s="4">
        <f t="shared" ref="W138:W201" si="1220">N139</f>
        <v>-9.4508997455906797E-4</v>
      </c>
      <c r="X138" s="4">
        <f t="shared" ref="X138:X201" si="1221">O139</f>
        <v>-1.3986838464842199E-3</v>
      </c>
    </row>
    <row r="139" spans="2:24" x14ac:dyDescent="0.35">
      <c r="B139" t="s">
        <v>640</v>
      </c>
      <c r="D139">
        <f t="shared" ref="D139:D202" si="1222">FIND("vx,vy,vz ",$B139)</f>
        <v>1</v>
      </c>
      <c r="E139">
        <f t="shared" ref="E139" si="1223">FIND(" ",$B139,D139+8)</f>
        <v>9</v>
      </c>
      <c r="F139">
        <f t="shared" ref="F139:G139" si="1224">FIND(" ",$B139,E139+1)</f>
        <v>30</v>
      </c>
      <c r="G139">
        <f t="shared" si="1224"/>
        <v>52</v>
      </c>
      <c r="H139">
        <f t="shared" si="1172"/>
        <v>74</v>
      </c>
      <c r="J139" t="str">
        <f t="shared" ref="J139:J202" si="1225">LEFT($B139,D139-1)</f>
        <v/>
      </c>
      <c r="L139" s="2" t="s">
        <v>386</v>
      </c>
      <c r="M139" s="4">
        <f t="shared" si="1175"/>
        <v>1.24571060847125E-2</v>
      </c>
      <c r="N139" s="4">
        <f t="shared" si="1176"/>
        <v>-9.4508997455906797E-4</v>
      </c>
      <c r="O139" s="4">
        <f t="shared" si="1177"/>
        <v>-1.3986838464842199E-3</v>
      </c>
    </row>
    <row r="140" spans="2:24" x14ac:dyDescent="0.35">
      <c r="B140" t="s">
        <v>641</v>
      </c>
      <c r="C140">
        <f t="shared" ref="C140:C203" si="1226">FIND(" ",$B140)</f>
        <v>3</v>
      </c>
      <c r="D140">
        <f t="shared" ref="D140:D203" si="1227">FIND(" x,y,z ",$B140)</f>
        <v>14</v>
      </c>
      <c r="E140">
        <f t="shared" ref="E140" si="1228">FIND(" ",$B140,D140+5)</f>
        <v>20</v>
      </c>
      <c r="F140">
        <f t="shared" ref="F140:G140" si="1229">FIND(" ",$B140,E140+1)</f>
        <v>42</v>
      </c>
      <c r="G140">
        <f t="shared" si="1229"/>
        <v>63</v>
      </c>
      <c r="H140">
        <f t="shared" si="1172"/>
        <v>84</v>
      </c>
      <c r="J140" t="str">
        <f t="shared" ref="J140:J203" si="1230">LEFT($B140,C140-1)</f>
        <v>26</v>
      </c>
      <c r="K140" t="str">
        <f t="shared" ref="K140:K203" si="1231">MID($B140, C140+1,D140-C140-1)</f>
        <v>Proserpina</v>
      </c>
      <c r="L140" s="2" t="s">
        <v>385</v>
      </c>
      <c r="M140" s="4">
        <f t="shared" si="1175"/>
        <v>-2.2786025466593798</v>
      </c>
      <c r="N140" s="4">
        <f t="shared" si="1176"/>
        <v>1.1250075329040701</v>
      </c>
      <c r="O140" s="4">
        <f t="shared" si="1177"/>
        <v>0.66106230996933502</v>
      </c>
      <c r="Q140" t="str">
        <f t="shared" ref="Q140:Q203" si="1232">J140</f>
        <v>26</v>
      </c>
      <c r="R140" t="str">
        <f t="shared" ref="R140:R203" si="1233">K140</f>
        <v>Proserpina</v>
      </c>
      <c r="S140" s="4">
        <f t="shared" ref="S140:S203" si="1234">M140</f>
        <v>-2.2786025466593798</v>
      </c>
      <c r="T140" s="4">
        <f t="shared" ref="T140:T203" si="1235">N140</f>
        <v>1.1250075329040701</v>
      </c>
      <c r="U140" s="4">
        <f t="shared" ref="U140:U203" si="1236">O140</f>
        <v>0.66106230996933502</v>
      </c>
      <c r="V140" s="4">
        <f t="shared" ref="V140:V203" si="1237">M141</f>
        <v>-4.4310959165432201E-3</v>
      </c>
      <c r="W140" s="4">
        <f t="shared" ref="W140:W203" si="1238">N141</f>
        <v>-8.8198258204197893E-3</v>
      </c>
      <c r="X140" s="4">
        <f t="shared" ref="X140:X203" si="1239">O141</f>
        <v>-4.0624022143903003E-3</v>
      </c>
    </row>
    <row r="141" spans="2:24" x14ac:dyDescent="0.35">
      <c r="B141" t="s">
        <v>642</v>
      </c>
      <c r="D141">
        <f t="shared" ref="D141:D204" si="1240">FIND("vx,vy,vz ",$B141)</f>
        <v>1</v>
      </c>
      <c r="E141">
        <f t="shared" ref="E141" si="1241">FIND(" ",$B141,D141+8)</f>
        <v>9</v>
      </c>
      <c r="F141">
        <f t="shared" ref="F141:G141" si="1242">FIND(" ",$B141,E141+1)</f>
        <v>31</v>
      </c>
      <c r="G141">
        <f t="shared" si="1242"/>
        <v>53</v>
      </c>
      <c r="H141">
        <f t="shared" si="1172"/>
        <v>75</v>
      </c>
      <c r="J141" t="str">
        <f t="shared" ref="J141:J204" si="1243">LEFT($B141,D141-1)</f>
        <v/>
      </c>
      <c r="L141" s="2" t="s">
        <v>386</v>
      </c>
      <c r="M141" s="4">
        <f t="shared" si="1175"/>
        <v>-4.4310959165432201E-3</v>
      </c>
      <c r="N141" s="4">
        <f t="shared" si="1176"/>
        <v>-8.8198258204197893E-3</v>
      </c>
      <c r="O141" s="4">
        <f t="shared" si="1177"/>
        <v>-4.0624022143903003E-3</v>
      </c>
    </row>
    <row r="142" spans="2:24" x14ac:dyDescent="0.35">
      <c r="B142" t="s">
        <v>643</v>
      </c>
      <c r="C142">
        <f t="shared" ref="C142:C205" si="1244">FIND(" ",$B142)</f>
        <v>3</v>
      </c>
      <c r="D142">
        <f t="shared" ref="D142:D205" si="1245">FIND(" x,y,z ",$B142)</f>
        <v>10</v>
      </c>
      <c r="E142">
        <f t="shared" ref="E142" si="1246">FIND(" ",$B142,D142+5)</f>
        <v>16</v>
      </c>
      <c r="F142">
        <f t="shared" ref="F142:G142" si="1247">FIND(" ",$B142,E142+1)</f>
        <v>38</v>
      </c>
      <c r="G142">
        <f t="shared" si="1247"/>
        <v>60</v>
      </c>
      <c r="H142">
        <f t="shared" si="1172"/>
        <v>82</v>
      </c>
      <c r="J142" t="str">
        <f t="shared" ref="J142:J205" si="1248">LEFT($B142,C142-1)</f>
        <v>32</v>
      </c>
      <c r="K142" t="str">
        <f t="shared" ref="K142:K205" si="1249">MID($B142, C142+1,D142-C142-1)</f>
        <v>Pomona</v>
      </c>
      <c r="L142" s="2" t="s">
        <v>385</v>
      </c>
      <c r="M142" s="4">
        <f t="shared" si="1175"/>
        <v>-0.90172814743720098</v>
      </c>
      <c r="N142" s="4">
        <f t="shared" si="1176"/>
        <v>-2.12511552496614</v>
      </c>
      <c r="O142" s="4">
        <f t="shared" si="1177"/>
        <v>-0.80381194416558199</v>
      </c>
      <c r="Q142" t="str">
        <f t="shared" ref="Q142:Q205" si="1250">J142</f>
        <v>32</v>
      </c>
      <c r="R142" t="str">
        <f t="shared" ref="R142:R205" si="1251">K142</f>
        <v>Pomona</v>
      </c>
      <c r="S142" s="4">
        <f t="shared" ref="S142:S205" si="1252">M142</f>
        <v>-0.90172814743720098</v>
      </c>
      <c r="T142" s="4">
        <f t="shared" ref="T142:T205" si="1253">N142</f>
        <v>-2.12511552496614</v>
      </c>
      <c r="U142" s="4">
        <f t="shared" ref="U142:U205" si="1254">O142</f>
        <v>-0.80381194416558199</v>
      </c>
      <c r="V142" s="4">
        <f t="shared" ref="V142:V205" si="1255">M143</f>
        <v>1.0194219116656701E-2</v>
      </c>
      <c r="W142" s="4">
        <f t="shared" ref="W142:W205" si="1256">N143</f>
        <v>-4.7744942914097902E-3</v>
      </c>
      <c r="X142" s="4">
        <f t="shared" ref="X142:X205" si="1257">O143</f>
        <v>-9.8939050473125694E-4</v>
      </c>
    </row>
    <row r="143" spans="2:24" x14ac:dyDescent="0.35">
      <c r="B143" t="s">
        <v>644</v>
      </c>
      <c r="D143">
        <f t="shared" ref="D143:D206" si="1258">FIND("vx,vy,vz ",$B143)</f>
        <v>1</v>
      </c>
      <c r="E143">
        <f t="shared" ref="E143" si="1259">FIND(" ",$B143,D143+8)</f>
        <v>9</v>
      </c>
      <c r="F143">
        <f t="shared" ref="F143:G143" si="1260">FIND(" ",$B143,E143+1)</f>
        <v>30</v>
      </c>
      <c r="G143">
        <f t="shared" si="1260"/>
        <v>52</v>
      </c>
      <c r="H143">
        <f t="shared" si="1172"/>
        <v>74</v>
      </c>
      <c r="J143" t="str">
        <f t="shared" ref="J143:J206" si="1261">LEFT($B143,D143-1)</f>
        <v/>
      </c>
      <c r="L143" s="2" t="s">
        <v>386</v>
      </c>
      <c r="M143" s="4">
        <f t="shared" si="1175"/>
        <v>1.0194219116656701E-2</v>
      </c>
      <c r="N143" s="4">
        <f t="shared" si="1176"/>
        <v>-4.7744942914097902E-3</v>
      </c>
      <c r="O143" s="4">
        <f t="shared" si="1177"/>
        <v>-9.8939050473125694E-4</v>
      </c>
    </row>
    <row r="144" spans="2:24" x14ac:dyDescent="0.35">
      <c r="B144" t="s">
        <v>645</v>
      </c>
      <c r="C144">
        <f t="shared" ref="C144:C207" si="1262">FIND(" ",$B144)</f>
        <v>3</v>
      </c>
      <c r="D144">
        <f t="shared" ref="D144:D207" si="1263">FIND(" x,y,z ",$B144)</f>
        <v>9</v>
      </c>
      <c r="E144">
        <f t="shared" ref="E144" si="1264">FIND(" ",$B144,D144+5)</f>
        <v>15</v>
      </c>
      <c r="F144">
        <f t="shared" ref="F144:G144" si="1265">FIND(" ",$B144,E144+1)</f>
        <v>37</v>
      </c>
      <c r="G144">
        <f t="shared" si="1265"/>
        <v>58</v>
      </c>
      <c r="H144">
        <f t="shared" si="1172"/>
        <v>79</v>
      </c>
      <c r="J144" t="str">
        <f t="shared" ref="J144:J207" si="1266">LEFT($B144,C144-1)</f>
        <v>34</v>
      </c>
      <c r="K144" t="str">
        <f t="shared" ref="K144:K207" si="1267">MID($B144, C144+1,D144-C144-1)</f>
        <v>Circe</v>
      </c>
      <c r="L144" s="2" t="s">
        <v>385</v>
      </c>
      <c r="M144" s="4">
        <f t="shared" si="1175"/>
        <v>-2.3911572526919902</v>
      </c>
      <c r="N144" s="4">
        <f t="shared" si="1176"/>
        <v>0.28299226824941098</v>
      </c>
      <c r="O144" s="4">
        <f t="shared" si="1177"/>
        <v>7.0390275547792702E-2</v>
      </c>
      <c r="Q144" t="str">
        <f t="shared" ref="Q144:Q207" si="1268">J144</f>
        <v>34</v>
      </c>
      <c r="R144" t="str">
        <f t="shared" ref="R144:R207" si="1269">K144</f>
        <v>Circe</v>
      </c>
      <c r="S144" s="4">
        <f t="shared" ref="S144:S207" si="1270">M144</f>
        <v>-2.3911572526919902</v>
      </c>
      <c r="T144" s="4">
        <f t="shared" ref="T144:T207" si="1271">N144</f>
        <v>0.28299226824941098</v>
      </c>
      <c r="U144" s="4">
        <f t="shared" ref="U144:U207" si="1272">O144</f>
        <v>7.0390275547792702E-2</v>
      </c>
      <c r="V144" s="4">
        <f t="shared" ref="V144:V207" si="1273">M145</f>
        <v>-1.7585067966663401E-3</v>
      </c>
      <c r="W144" s="4">
        <f t="shared" ref="W144:W207" si="1274">N145</f>
        <v>-1.09429084170415E-2</v>
      </c>
      <c r="X144" s="4">
        <f t="shared" ref="X144:X207" si="1275">O145</f>
        <v>-3.5661665373809301E-3</v>
      </c>
    </row>
    <row r="145" spans="2:24" x14ac:dyDescent="0.35">
      <c r="B145" t="s">
        <v>646</v>
      </c>
      <c r="D145">
        <f t="shared" ref="D145:D208" si="1276">FIND("vx,vy,vz ",$B145)</f>
        <v>1</v>
      </c>
      <c r="E145">
        <f t="shared" ref="E145" si="1277">FIND(" ",$B145,D145+8)</f>
        <v>9</v>
      </c>
      <c r="F145">
        <f t="shared" ref="F145:G145" si="1278">FIND(" ",$B145,E145+1)</f>
        <v>31</v>
      </c>
      <c r="G145">
        <f t="shared" si="1278"/>
        <v>53</v>
      </c>
      <c r="H145">
        <f t="shared" si="1172"/>
        <v>75</v>
      </c>
      <c r="J145" t="str">
        <f t="shared" ref="J145:J208" si="1279">LEFT($B145,D145-1)</f>
        <v/>
      </c>
      <c r="L145" s="2" t="s">
        <v>386</v>
      </c>
      <c r="M145" s="4">
        <f t="shared" si="1175"/>
        <v>-1.7585067966663401E-3</v>
      </c>
      <c r="N145" s="4">
        <f t="shared" si="1176"/>
        <v>-1.09429084170415E-2</v>
      </c>
      <c r="O145" s="4">
        <f t="shared" si="1177"/>
        <v>-3.5661665373809301E-3</v>
      </c>
    </row>
    <row r="146" spans="2:24" x14ac:dyDescent="0.35">
      <c r="B146" t="s">
        <v>647</v>
      </c>
      <c r="C146">
        <f t="shared" ref="C146:C209" si="1280">FIND(" ",$B146)</f>
        <v>3</v>
      </c>
      <c r="D146">
        <f t="shared" ref="D146:D209" si="1281">FIND(" x,y,z ",$B146)</f>
        <v>13</v>
      </c>
      <c r="E146">
        <f t="shared" ref="E146" si="1282">FIND(" ",$B146,D146+5)</f>
        <v>19</v>
      </c>
      <c r="F146">
        <f t="shared" ref="F146:G146" si="1283">FIND(" ",$B146,E146+1)</f>
        <v>41</v>
      </c>
      <c r="G146">
        <f t="shared" si="1283"/>
        <v>63</v>
      </c>
      <c r="H146">
        <f t="shared" si="1172"/>
        <v>85</v>
      </c>
      <c r="J146" t="str">
        <f t="shared" ref="J146:J209" si="1284">LEFT($B146,C146-1)</f>
        <v>35</v>
      </c>
      <c r="K146" t="str">
        <f t="shared" ref="K146:K209" si="1285">MID($B146, C146+1,D146-C146-1)</f>
        <v>Leukothea</v>
      </c>
      <c r="L146" s="2" t="s">
        <v>385</v>
      </c>
      <c r="M146" s="4">
        <f t="shared" si="1175"/>
        <v>-2.1858185089206699</v>
      </c>
      <c r="N146" s="4">
        <f t="shared" si="1176"/>
        <v>-0.64731238970618399</v>
      </c>
      <c r="O146" s="4">
        <f t="shared" si="1177"/>
        <v>-0.427069919068639</v>
      </c>
      <c r="Q146" t="str">
        <f t="shared" ref="Q146:Q209" si="1286">J146</f>
        <v>35</v>
      </c>
      <c r="R146" t="str">
        <f t="shared" ref="R146:R209" si="1287">K146</f>
        <v>Leukothea</v>
      </c>
      <c r="S146" s="4">
        <f t="shared" ref="S146:S209" si="1288">M146</f>
        <v>-2.1858185089206699</v>
      </c>
      <c r="T146" s="4">
        <f t="shared" ref="T146:T209" si="1289">N146</f>
        <v>-0.64731238970618399</v>
      </c>
      <c r="U146" s="4">
        <f t="shared" ref="U146:U209" si="1290">O146</f>
        <v>-0.427069919068639</v>
      </c>
      <c r="V146" s="4">
        <f t="shared" ref="V146:V209" si="1291">M147</f>
        <v>4.4039067132493996E-3</v>
      </c>
      <c r="W146" s="4">
        <f t="shared" ref="W146:W209" si="1292">N147</f>
        <v>-1.0009270813997301E-2</v>
      </c>
      <c r="X146" s="4">
        <f t="shared" ref="X146:X209" si="1293">O147</f>
        <v>-6.0619653470014804E-3</v>
      </c>
    </row>
    <row r="147" spans="2:24" x14ac:dyDescent="0.35">
      <c r="B147" t="s">
        <v>648</v>
      </c>
      <c r="D147">
        <f t="shared" ref="D147:D210" si="1294">FIND("vx,vy,vz ",$B147)</f>
        <v>1</v>
      </c>
      <c r="E147">
        <f t="shared" ref="E147" si="1295">FIND(" ",$B147,D147+8)</f>
        <v>9</v>
      </c>
      <c r="F147">
        <f t="shared" ref="F147:G147" si="1296">FIND(" ",$B147,E147+1)</f>
        <v>30</v>
      </c>
      <c r="G147">
        <f t="shared" si="1296"/>
        <v>52</v>
      </c>
      <c r="H147">
        <f t="shared" si="1172"/>
        <v>74</v>
      </c>
      <c r="J147" t="str">
        <f t="shared" ref="J147:J210" si="1297">LEFT($B147,D147-1)</f>
        <v/>
      </c>
      <c r="L147" s="2" t="s">
        <v>386</v>
      </c>
      <c r="M147" s="4">
        <f t="shared" si="1175"/>
        <v>4.4039067132493996E-3</v>
      </c>
      <c r="N147" s="4">
        <f t="shared" si="1176"/>
        <v>-1.0009270813997301E-2</v>
      </c>
      <c r="O147" s="4">
        <f t="shared" si="1177"/>
        <v>-6.0619653470014804E-3</v>
      </c>
    </row>
    <row r="148" spans="2:24" x14ac:dyDescent="0.35">
      <c r="B148" t="s">
        <v>649</v>
      </c>
      <c r="C148">
        <f t="shared" ref="C148:C211" si="1298">FIND(" ",$B148)</f>
        <v>3</v>
      </c>
      <c r="D148">
        <f t="shared" ref="D148:D211" si="1299">FIND(" x,y,z ",$B148)</f>
        <v>12</v>
      </c>
      <c r="E148">
        <f t="shared" ref="E148" si="1300">FIND(" ",$B148,D148+5)</f>
        <v>18</v>
      </c>
      <c r="F148">
        <f t="shared" ref="F148:G148" si="1301">FIND(" ",$B148,E148+1)</f>
        <v>39</v>
      </c>
      <c r="G148">
        <f t="shared" si="1301"/>
        <v>61</v>
      </c>
      <c r="H148">
        <f t="shared" si="1172"/>
        <v>83</v>
      </c>
      <c r="J148" t="str">
        <f t="shared" ref="J148:J211" si="1302">LEFT($B148,C148-1)</f>
        <v>36</v>
      </c>
      <c r="K148" t="str">
        <f t="shared" ref="K148:K211" si="1303">MID($B148, C148+1,D148-C148-1)</f>
        <v>Atalante</v>
      </c>
      <c r="L148" s="2" t="s">
        <v>385</v>
      </c>
      <c r="M148" s="4">
        <f t="shared" si="1175"/>
        <v>2.0770675130687701</v>
      </c>
      <c r="N148" s="4">
        <f t="shared" si="1176"/>
        <v>-0.58914715452266697</v>
      </c>
      <c r="O148" s="4">
        <f t="shared" si="1177"/>
        <v>-0.51688270294844396</v>
      </c>
      <c r="Q148" t="str">
        <f t="shared" ref="Q148:Q211" si="1304">J148</f>
        <v>36</v>
      </c>
      <c r="R148" t="str">
        <f t="shared" ref="R148:R211" si="1305">K148</f>
        <v>Atalante</v>
      </c>
      <c r="S148" s="4">
        <f t="shared" ref="S148:S211" si="1306">M148</f>
        <v>2.0770675130687701</v>
      </c>
      <c r="T148" s="4">
        <f t="shared" ref="T148:T211" si="1307">N148</f>
        <v>-0.58914715452266697</v>
      </c>
      <c r="U148" s="4">
        <f t="shared" ref="U148:U211" si="1308">O148</f>
        <v>-0.51688270294844396</v>
      </c>
      <c r="V148" s="4">
        <f t="shared" ref="V148:V211" si="1309">M149</f>
        <v>1.4837172703913799E-3</v>
      </c>
      <c r="W148" s="4">
        <f t="shared" ref="W148:W211" si="1310">N149</f>
        <v>9.3073170895086894E-3</v>
      </c>
      <c r="X148" s="4">
        <f t="shared" ref="X148:X211" si="1311">O149</f>
        <v>8.3671408956524102E-3</v>
      </c>
    </row>
    <row r="149" spans="2:24" x14ac:dyDescent="0.35">
      <c r="B149" t="s">
        <v>411</v>
      </c>
      <c r="D149">
        <f t="shared" ref="D149:D212" si="1312">FIND("vx,vy,vz ",$B149)</f>
        <v>1</v>
      </c>
      <c r="E149">
        <f t="shared" ref="E149" si="1313">FIND(" ",$B149,D149+8)</f>
        <v>9</v>
      </c>
      <c r="F149">
        <f t="shared" ref="F149:G149" si="1314">FIND(" ",$B149,E149+1)</f>
        <v>30</v>
      </c>
      <c r="G149">
        <f t="shared" si="1314"/>
        <v>51</v>
      </c>
      <c r="H149">
        <f t="shared" si="1172"/>
        <v>72</v>
      </c>
      <c r="J149" t="str">
        <f t="shared" ref="J149:J212" si="1315">LEFT($B149,D149-1)</f>
        <v/>
      </c>
      <c r="L149" s="2" t="s">
        <v>386</v>
      </c>
      <c r="M149" s="4">
        <f t="shared" si="1175"/>
        <v>1.4837172703913799E-3</v>
      </c>
      <c r="N149" s="4">
        <f t="shared" si="1176"/>
        <v>9.3073170895086894E-3</v>
      </c>
      <c r="O149" s="4">
        <f t="shared" si="1177"/>
        <v>8.3671408956524102E-3</v>
      </c>
    </row>
    <row r="150" spans="2:24" x14ac:dyDescent="0.35">
      <c r="B150" t="s">
        <v>650</v>
      </c>
      <c r="C150">
        <f t="shared" ref="C150:C213" si="1316">FIND(" ",$B150)</f>
        <v>3</v>
      </c>
      <c r="D150">
        <f t="shared" ref="D150:D213" si="1317">FIND(" x,y,z ",$B150)</f>
        <v>9</v>
      </c>
      <c r="E150">
        <f t="shared" ref="E150" si="1318">FIND(" ",$B150,D150+5)</f>
        <v>15</v>
      </c>
      <c r="F150">
        <f t="shared" ref="F150:G150" si="1319">FIND(" ",$B150,E150+1)</f>
        <v>37</v>
      </c>
      <c r="G150">
        <f t="shared" si="1319"/>
        <v>59</v>
      </c>
      <c r="H150">
        <f t="shared" si="1172"/>
        <v>81</v>
      </c>
      <c r="J150" t="str">
        <f t="shared" ref="J150:J213" si="1320">LEFT($B150,C150-1)</f>
        <v>37</v>
      </c>
      <c r="K150" t="str">
        <f t="shared" ref="K150:K213" si="1321">MID($B150, C150+1,D150-C150-1)</f>
        <v>Fides</v>
      </c>
      <c r="L150" s="2" t="s">
        <v>385</v>
      </c>
      <c r="M150" s="4">
        <f t="shared" si="1175"/>
        <v>-2.57117858303859</v>
      </c>
      <c r="N150" s="4">
        <f t="shared" si="1176"/>
        <v>-1.3220687180239801</v>
      </c>
      <c r="O150" s="4">
        <f t="shared" si="1177"/>
        <v>-0.63705517952881197</v>
      </c>
      <c r="Q150" t="str">
        <f t="shared" ref="Q150:Q213" si="1322">J150</f>
        <v>37</v>
      </c>
      <c r="R150" t="str">
        <f t="shared" ref="R150:R213" si="1323">K150</f>
        <v>Fides</v>
      </c>
      <c r="S150" s="4">
        <f t="shared" ref="S150:S213" si="1324">M150</f>
        <v>-2.57117858303859</v>
      </c>
      <c r="T150" s="4">
        <f t="shared" ref="T150:T213" si="1325">N150</f>
        <v>-1.3220687180239801</v>
      </c>
      <c r="U150" s="4">
        <f t="shared" ref="U150:U213" si="1326">O150</f>
        <v>-0.63705517952881197</v>
      </c>
      <c r="V150" s="4">
        <f t="shared" ref="V150:V213" si="1327">M151</f>
        <v>3.56652211952963E-3</v>
      </c>
      <c r="W150" s="4">
        <f t="shared" ref="W150:W213" si="1328">N151</f>
        <v>-7.7519646563045403E-3</v>
      </c>
      <c r="X150" s="4">
        <f t="shared" ref="X150:X213" si="1329">O151</f>
        <v>-3.8955557915255098E-3</v>
      </c>
    </row>
    <row r="151" spans="2:24" x14ac:dyDescent="0.35">
      <c r="B151" t="s">
        <v>651</v>
      </c>
      <c r="D151">
        <f t="shared" ref="D151:D214" si="1330">FIND("vx,vy,vz ",$B151)</f>
        <v>1</v>
      </c>
      <c r="E151">
        <f t="shared" ref="E151" si="1331">FIND(" ",$B151,D151+8)</f>
        <v>9</v>
      </c>
      <c r="F151">
        <f t="shared" ref="F151:G151" si="1332">FIND(" ",$B151,E151+1)</f>
        <v>30</v>
      </c>
      <c r="G151">
        <f t="shared" si="1332"/>
        <v>52</v>
      </c>
      <c r="H151">
        <f t="shared" si="1172"/>
        <v>74</v>
      </c>
      <c r="J151" t="str">
        <f t="shared" ref="J151:J214" si="1333">LEFT($B151,D151-1)</f>
        <v/>
      </c>
      <c r="L151" s="2" t="s">
        <v>386</v>
      </c>
      <c r="M151" s="4">
        <f t="shared" si="1175"/>
        <v>3.56652211952963E-3</v>
      </c>
      <c r="N151" s="4">
        <f t="shared" si="1176"/>
        <v>-7.7519646563045403E-3</v>
      </c>
      <c r="O151" s="4">
        <f t="shared" si="1177"/>
        <v>-3.8955557915255098E-3</v>
      </c>
    </row>
    <row r="152" spans="2:24" x14ac:dyDescent="0.35">
      <c r="B152" t="s">
        <v>652</v>
      </c>
      <c r="C152">
        <f t="shared" ref="C152:C215" si="1334">FIND(" ",$B152)</f>
        <v>3</v>
      </c>
      <c r="D152">
        <f t="shared" ref="D152:D215" si="1335">FIND(" x,y,z ",$B152)</f>
        <v>8</v>
      </c>
      <c r="E152">
        <f t="shared" ref="E152" si="1336">FIND(" ",$B152,D152+5)</f>
        <v>14</v>
      </c>
      <c r="F152">
        <f t="shared" ref="F152:G152" si="1337">FIND(" ",$B152,E152+1)</f>
        <v>36</v>
      </c>
      <c r="G152">
        <f t="shared" si="1337"/>
        <v>57</v>
      </c>
      <c r="H152">
        <f t="shared" si="1172"/>
        <v>78</v>
      </c>
      <c r="J152" t="str">
        <f t="shared" ref="J152:J215" si="1338">LEFT($B152,C152-1)</f>
        <v>38</v>
      </c>
      <c r="K152" t="str">
        <f t="shared" ref="K152:K215" si="1339">MID($B152, C152+1,D152-C152-1)</f>
        <v>Leda</v>
      </c>
      <c r="L152" s="2" t="s">
        <v>385</v>
      </c>
      <c r="M152" s="4">
        <f t="shared" si="1175"/>
        <v>-1.23528990795599</v>
      </c>
      <c r="N152" s="4">
        <f t="shared" si="1176"/>
        <v>1.83472011643938</v>
      </c>
      <c r="O152" s="4">
        <f t="shared" si="1177"/>
        <v>0.76683236146490497</v>
      </c>
      <c r="Q152" t="str">
        <f t="shared" ref="Q152:Q215" si="1340">J152</f>
        <v>38</v>
      </c>
      <c r="R152" t="str">
        <f t="shared" ref="R152:R215" si="1341">K152</f>
        <v>Leda</v>
      </c>
      <c r="S152" s="4">
        <f t="shared" ref="S152:S215" si="1342">M152</f>
        <v>-1.23528990795599</v>
      </c>
      <c r="T152" s="4">
        <f t="shared" ref="T152:T215" si="1343">N152</f>
        <v>1.83472011643938</v>
      </c>
      <c r="U152" s="4">
        <f t="shared" ref="U152:U215" si="1344">O152</f>
        <v>0.76683236146490497</v>
      </c>
      <c r="V152" s="4">
        <f t="shared" ref="V152:V215" si="1345">M153</f>
        <v>-1.0386680301307001E-2</v>
      </c>
      <c r="W152" s="4">
        <f t="shared" ref="W152:W215" si="1346">N153</f>
        <v>-4.83810120063343E-3</v>
      </c>
      <c r="X152" s="4">
        <f t="shared" ref="X152:X215" si="1347">O153</f>
        <v>-3.6847947912986702E-3</v>
      </c>
    </row>
    <row r="153" spans="2:24" x14ac:dyDescent="0.35">
      <c r="B153" t="s">
        <v>653</v>
      </c>
      <c r="D153">
        <f t="shared" ref="D153:D216" si="1348">FIND("vx,vy,vz ",$B153)</f>
        <v>1</v>
      </c>
      <c r="E153">
        <f t="shared" ref="E153" si="1349">FIND(" ",$B153,D153+8)</f>
        <v>9</v>
      </c>
      <c r="F153">
        <f t="shared" ref="F153:G153" si="1350">FIND(" ",$B153,E153+1)</f>
        <v>31</v>
      </c>
      <c r="G153">
        <f t="shared" si="1350"/>
        <v>53</v>
      </c>
      <c r="H153">
        <f t="shared" si="1172"/>
        <v>75</v>
      </c>
      <c r="J153" t="str">
        <f t="shared" ref="J153:J216" si="1351">LEFT($B153,D153-1)</f>
        <v/>
      </c>
      <c r="L153" s="2" t="s">
        <v>386</v>
      </c>
      <c r="M153" s="4">
        <f t="shared" si="1175"/>
        <v>-1.0386680301307001E-2</v>
      </c>
      <c r="N153" s="4">
        <f t="shared" si="1176"/>
        <v>-4.83810120063343E-3</v>
      </c>
      <c r="O153" s="4">
        <f t="shared" si="1177"/>
        <v>-3.6847947912986702E-3</v>
      </c>
    </row>
    <row r="154" spans="2:24" x14ac:dyDescent="0.35">
      <c r="B154" t="s">
        <v>412</v>
      </c>
      <c r="C154">
        <f t="shared" ref="C154:C217" si="1352">FIND(" ",$B154)</f>
        <v>3</v>
      </c>
      <c r="D154">
        <f t="shared" ref="D154:D217" si="1353">FIND(" x,y,z ",$B154)</f>
        <v>12</v>
      </c>
      <c r="E154">
        <f t="shared" ref="E154" si="1354">FIND(" ",$B154,D154+5)</f>
        <v>18</v>
      </c>
      <c r="F154">
        <f t="shared" ref="F154:G154" si="1355">FIND(" ",$B154,E154+1)</f>
        <v>39</v>
      </c>
      <c r="G154">
        <f t="shared" si="1355"/>
        <v>60</v>
      </c>
      <c r="H154">
        <f t="shared" si="1172"/>
        <v>81</v>
      </c>
      <c r="J154" t="str">
        <f t="shared" ref="J154:J217" si="1356">LEFT($B154,C154-1)</f>
        <v>39</v>
      </c>
      <c r="K154" t="str">
        <f t="shared" ref="K154:K217" si="1357">MID($B154, C154+1,D154-C154-1)</f>
        <v>Laetitia</v>
      </c>
      <c r="L154" s="2" t="s">
        <v>385</v>
      </c>
      <c r="M154" s="4">
        <f t="shared" si="1175"/>
        <v>2.3361939520265298</v>
      </c>
      <c r="N154" s="4">
        <f t="shared" si="1176"/>
        <v>0.75900079651427499</v>
      </c>
      <c r="O154" s="4">
        <f t="shared" si="1177"/>
        <v>2.2176605809523599E-2</v>
      </c>
      <c r="Q154" t="str">
        <f t="shared" ref="Q154:Q217" si="1358">J154</f>
        <v>39</v>
      </c>
      <c r="R154" t="str">
        <f t="shared" ref="R154:R217" si="1359">K154</f>
        <v>Laetitia</v>
      </c>
      <c r="S154" s="4">
        <f t="shared" ref="S154:S217" si="1360">M154</f>
        <v>2.3361939520265298</v>
      </c>
      <c r="T154" s="4">
        <f t="shared" ref="T154:T217" si="1361">N154</f>
        <v>0.75900079651427499</v>
      </c>
      <c r="U154" s="4">
        <f t="shared" ref="U154:U217" si="1362">O154</f>
        <v>2.2176605809523599E-2</v>
      </c>
      <c r="V154" s="4">
        <f t="shared" ref="V154:V217" si="1363">M155</f>
        <v>-3.25769951368589E-3</v>
      </c>
      <c r="W154" s="4">
        <f t="shared" ref="W154:W217" si="1364">N155</f>
        <v>1.0731650305156999E-2</v>
      </c>
      <c r="X154" s="4">
        <f t="shared" ref="X154:X217" si="1365">O155</f>
        <v>2.87251947719795E-3</v>
      </c>
    </row>
    <row r="155" spans="2:24" x14ac:dyDescent="0.35">
      <c r="B155" t="s">
        <v>654</v>
      </c>
      <c r="D155">
        <f t="shared" ref="D155:D218" si="1366">FIND("vx,vy,vz ",$B155)</f>
        <v>1</v>
      </c>
      <c r="E155">
        <f t="shared" ref="E155" si="1367">FIND(" ",$B155,D155+8)</f>
        <v>9</v>
      </c>
      <c r="F155">
        <f t="shared" ref="F155:G155" si="1368">FIND(" ",$B155,E155+1)</f>
        <v>31</v>
      </c>
      <c r="G155">
        <f t="shared" si="1368"/>
        <v>52</v>
      </c>
      <c r="H155">
        <f t="shared" si="1172"/>
        <v>73</v>
      </c>
      <c r="J155" t="str">
        <f t="shared" ref="J155:J218" si="1369">LEFT($B155,D155-1)</f>
        <v/>
      </c>
      <c r="L155" s="2" t="s">
        <v>386</v>
      </c>
      <c r="M155" s="4">
        <f t="shared" si="1175"/>
        <v>-3.25769951368589E-3</v>
      </c>
      <c r="N155" s="4">
        <f t="shared" si="1176"/>
        <v>1.0731650305156999E-2</v>
      </c>
      <c r="O155" s="4">
        <f t="shared" si="1177"/>
        <v>2.87251947719795E-3</v>
      </c>
    </row>
    <row r="156" spans="2:24" x14ac:dyDescent="0.35">
      <c r="B156" t="s">
        <v>655</v>
      </c>
      <c r="C156">
        <f t="shared" ref="C156:C219" si="1370">FIND(" ",$B156)</f>
        <v>3</v>
      </c>
      <c r="D156">
        <f t="shared" ref="D156:D219" si="1371">FIND(" x,y,z ",$B156)</f>
        <v>12</v>
      </c>
      <c r="E156">
        <f t="shared" ref="E156" si="1372">FIND(" ",$B156,D156+5)</f>
        <v>18</v>
      </c>
      <c r="F156">
        <f t="shared" ref="F156:G156" si="1373">FIND(" ",$B156,E156+1)</f>
        <v>40</v>
      </c>
      <c r="G156">
        <f t="shared" si="1373"/>
        <v>62</v>
      </c>
      <c r="H156">
        <f t="shared" si="1172"/>
        <v>84</v>
      </c>
      <c r="J156" t="str">
        <f t="shared" ref="J156:J219" si="1374">LEFT($B156,C156-1)</f>
        <v>40</v>
      </c>
      <c r="K156" t="str">
        <f t="shared" ref="K156:K219" si="1375">MID($B156, C156+1,D156-C156-1)</f>
        <v>Harmonia</v>
      </c>
      <c r="L156" s="2" t="s">
        <v>385</v>
      </c>
      <c r="M156" s="4">
        <f t="shared" si="1175"/>
        <v>-0.69060174941082497</v>
      </c>
      <c r="N156" s="4">
        <f t="shared" si="1176"/>
        <v>-2.0386155441264302</v>
      </c>
      <c r="O156" s="4">
        <f t="shared" si="1177"/>
        <v>-0.81397536354420497</v>
      </c>
      <c r="Q156" t="str">
        <f t="shared" ref="Q156:Q219" si="1376">J156</f>
        <v>40</v>
      </c>
      <c r="R156" t="str">
        <f t="shared" ref="R156:R219" si="1377">K156</f>
        <v>Harmonia</v>
      </c>
      <c r="S156" s="4">
        <f t="shared" ref="S156:S219" si="1378">M156</f>
        <v>-0.69060174941082497</v>
      </c>
      <c r="T156" s="4">
        <f t="shared" ref="T156:T219" si="1379">N156</f>
        <v>-2.0386155441264302</v>
      </c>
      <c r="U156" s="4">
        <f t="shared" ref="U156:U219" si="1380">O156</f>
        <v>-0.81397536354420497</v>
      </c>
      <c r="V156" s="4">
        <f t="shared" ref="V156:V219" si="1381">M157</f>
        <v>1.0841792489889901E-2</v>
      </c>
      <c r="W156" s="4">
        <f t="shared" ref="W156:W219" si="1382">N157</f>
        <v>-2.3596837629116202E-3</v>
      </c>
      <c r="X156" s="4">
        <f t="shared" ref="X156:X219" si="1383">O157</f>
        <v>-1.88149648323946E-3</v>
      </c>
    </row>
    <row r="157" spans="2:24" x14ac:dyDescent="0.35">
      <c r="B157" t="s">
        <v>656</v>
      </c>
      <c r="D157">
        <f t="shared" ref="D157:D220" si="1384">FIND("vx,vy,vz ",$B157)</f>
        <v>1</v>
      </c>
      <c r="E157">
        <f t="shared" ref="E157" si="1385">FIND(" ",$B157,D157+8)</f>
        <v>9</v>
      </c>
      <c r="F157">
        <f t="shared" ref="F157:G157" si="1386">FIND(" ",$B157,E157+1)</f>
        <v>30</v>
      </c>
      <c r="G157">
        <f t="shared" si="1386"/>
        <v>52</v>
      </c>
      <c r="H157">
        <f t="shared" si="1172"/>
        <v>74</v>
      </c>
      <c r="J157" t="str">
        <f t="shared" ref="J157:J220" si="1387">LEFT($B157,D157-1)</f>
        <v/>
      </c>
      <c r="L157" s="2" t="s">
        <v>386</v>
      </c>
      <c r="M157" s="4">
        <f t="shared" si="1175"/>
        <v>1.0841792489889901E-2</v>
      </c>
      <c r="N157" s="4">
        <f t="shared" si="1176"/>
        <v>-2.3596837629116202E-3</v>
      </c>
      <c r="O157" s="4">
        <f t="shared" si="1177"/>
        <v>-1.88149648323946E-3</v>
      </c>
    </row>
    <row r="158" spans="2:24" x14ac:dyDescent="0.35">
      <c r="B158" t="s">
        <v>657</v>
      </c>
      <c r="C158">
        <f t="shared" ref="C158:C221" si="1388">FIND(" ",$B158)</f>
        <v>3</v>
      </c>
      <c r="D158">
        <f t="shared" ref="D158:D221" si="1389">FIND(" x,y,z ",$B158)</f>
        <v>11</v>
      </c>
      <c r="E158">
        <f t="shared" ref="E158" si="1390">FIND(" ",$B158,D158+5)</f>
        <v>17</v>
      </c>
      <c r="F158">
        <f t="shared" ref="F158:G158" si="1391">FIND(" ",$B158,E158+1)</f>
        <v>38</v>
      </c>
      <c r="G158">
        <f t="shared" si="1391"/>
        <v>60</v>
      </c>
      <c r="H158">
        <f t="shared" si="1172"/>
        <v>81</v>
      </c>
      <c r="J158" t="str">
        <f t="shared" ref="J158:J221" si="1392">LEFT($B158,C158-1)</f>
        <v>43</v>
      </c>
      <c r="K158" t="str">
        <f t="shared" ref="K158:K221" si="1393">MID($B158, C158+1,D158-C158-1)</f>
        <v>Ariadne</v>
      </c>
      <c r="L158" s="2" t="s">
        <v>385</v>
      </c>
      <c r="M158" s="4">
        <f t="shared" si="1175"/>
        <v>2.0096028957946399</v>
      </c>
      <c r="N158" s="4">
        <f t="shared" si="1176"/>
        <v>-0.30804588213280998</v>
      </c>
      <c r="O158" s="4">
        <f t="shared" si="1177"/>
        <v>1.15161076006508E-4</v>
      </c>
      <c r="Q158" t="str">
        <f t="shared" ref="Q158:Q221" si="1394">J158</f>
        <v>43</v>
      </c>
      <c r="R158" t="str">
        <f t="shared" ref="R158:R221" si="1395">K158</f>
        <v>Ariadne</v>
      </c>
      <c r="S158" s="4">
        <f t="shared" ref="S158:S221" si="1396">M158</f>
        <v>2.0096028957946399</v>
      </c>
      <c r="T158" s="4">
        <f t="shared" ref="T158:T221" si="1397">N158</f>
        <v>-0.30804588213280998</v>
      </c>
      <c r="U158" s="4">
        <f t="shared" ref="U158:U221" si="1398">O158</f>
        <v>1.15161076006508E-4</v>
      </c>
      <c r="V158" s="4">
        <f t="shared" ref="V158:V221" si="1399">M159</f>
        <v>3.5650801317947001E-3</v>
      </c>
      <c r="W158" s="4">
        <f t="shared" ref="W158:W221" si="1400">N159</f>
        <v>1.0950285369215201E-2</v>
      </c>
      <c r="X158" s="4">
        <f t="shared" ref="X158:X221" si="1401">O159</f>
        <v>4.9185731062725202E-3</v>
      </c>
    </row>
    <row r="159" spans="2:24" x14ac:dyDescent="0.35">
      <c r="B159" t="s">
        <v>413</v>
      </c>
      <c r="D159">
        <f t="shared" ref="D159:D222" si="1402">FIND("vx,vy,vz ",$B159)</f>
        <v>1</v>
      </c>
      <c r="E159">
        <f t="shared" ref="E159" si="1403">FIND(" ",$B159,D159+8)</f>
        <v>9</v>
      </c>
      <c r="F159">
        <f t="shared" ref="F159:G159" si="1404">FIND(" ",$B159,E159+1)</f>
        <v>30</v>
      </c>
      <c r="G159">
        <f t="shared" si="1404"/>
        <v>51</v>
      </c>
      <c r="H159">
        <f t="shared" si="1172"/>
        <v>72</v>
      </c>
      <c r="J159" t="str">
        <f t="shared" ref="J159:J222" si="1405">LEFT($B159,D159-1)</f>
        <v/>
      </c>
      <c r="L159" s="2" t="s">
        <v>386</v>
      </c>
      <c r="M159" s="4">
        <f t="shared" si="1175"/>
        <v>3.5650801317947001E-3</v>
      </c>
      <c r="N159" s="4">
        <f t="shared" si="1176"/>
        <v>1.0950285369215201E-2</v>
      </c>
      <c r="O159" s="4">
        <f t="shared" si="1177"/>
        <v>4.9185731062725202E-3</v>
      </c>
    </row>
    <row r="160" spans="2:24" x14ac:dyDescent="0.35">
      <c r="B160" t="s">
        <v>658</v>
      </c>
      <c r="C160">
        <f t="shared" ref="C160:C223" si="1406">FIND(" ",$B160)</f>
        <v>3</v>
      </c>
      <c r="D160">
        <f t="shared" ref="D160:D223" si="1407">FIND(" x,y,z ",$B160)</f>
        <v>8</v>
      </c>
      <c r="E160">
        <f t="shared" ref="E160" si="1408">FIND(" ",$B160,D160+5)</f>
        <v>14</v>
      </c>
      <c r="F160">
        <f t="shared" ref="F160:G160" si="1409">FIND(" ",$B160,E160+1)</f>
        <v>36</v>
      </c>
      <c r="G160">
        <f t="shared" si="1409"/>
        <v>57</v>
      </c>
      <c r="H160">
        <f t="shared" si="1172"/>
        <v>78</v>
      </c>
      <c r="J160" t="str">
        <f t="shared" ref="J160:J223" si="1410">LEFT($B160,C160-1)</f>
        <v>44</v>
      </c>
      <c r="K160" t="str">
        <f t="shared" ref="K160:K223" si="1411">MID($B160, C160+1,D160-C160-1)</f>
        <v>Nysa</v>
      </c>
      <c r="L160" s="2" t="s">
        <v>385</v>
      </c>
      <c r="M160" s="4">
        <f t="shared" si="1175"/>
        <v>-1.18094176635043</v>
      </c>
      <c r="N160" s="4">
        <f t="shared" si="1176"/>
        <v>1.55486640225673</v>
      </c>
      <c r="O160" s="4">
        <f t="shared" si="1177"/>
        <v>0.656611442582409</v>
      </c>
      <c r="Q160" t="str">
        <f t="shared" ref="Q160:Q223" si="1412">J160</f>
        <v>44</v>
      </c>
      <c r="R160" t="str">
        <f t="shared" ref="R160:R223" si="1413">K160</f>
        <v>Nysa</v>
      </c>
      <c r="S160" s="4">
        <f t="shared" ref="S160:S223" si="1414">M160</f>
        <v>-1.18094176635043</v>
      </c>
      <c r="T160" s="4">
        <f t="shared" ref="T160:T223" si="1415">N160</f>
        <v>1.55486640225673</v>
      </c>
      <c r="U160" s="4">
        <f t="shared" ref="U160:U223" si="1416">O160</f>
        <v>0.656611442582409</v>
      </c>
      <c r="V160" s="4">
        <f t="shared" ref="V160:V223" si="1417">M161</f>
        <v>-1.06855735447584E-2</v>
      </c>
      <c r="W160" s="4">
        <f t="shared" ref="W160:W223" si="1418">N161</f>
        <v>-6.8310463099656403E-3</v>
      </c>
      <c r="X160" s="4">
        <f t="shared" ref="X160:X223" si="1419">O161</f>
        <v>-2.0658896357009702E-3</v>
      </c>
    </row>
    <row r="161" spans="2:24" x14ac:dyDescent="0.35">
      <c r="B161" t="s">
        <v>659</v>
      </c>
      <c r="D161">
        <f t="shared" ref="D161:D224" si="1420">FIND("vx,vy,vz ",$B161)</f>
        <v>1</v>
      </c>
      <c r="E161">
        <f t="shared" ref="E161" si="1421">FIND(" ",$B161,D161+8)</f>
        <v>9</v>
      </c>
      <c r="F161">
        <f t="shared" ref="F161:G161" si="1422">FIND(" ",$B161,E161+1)</f>
        <v>31</v>
      </c>
      <c r="G161">
        <f t="shared" si="1422"/>
        <v>53</v>
      </c>
      <c r="H161">
        <f t="shared" si="1172"/>
        <v>75</v>
      </c>
      <c r="J161" t="str">
        <f t="shared" ref="J161:J224" si="1423">LEFT($B161,D161-1)</f>
        <v/>
      </c>
      <c r="L161" s="2" t="s">
        <v>386</v>
      </c>
      <c r="M161" s="4">
        <f t="shared" si="1175"/>
        <v>-1.06855735447584E-2</v>
      </c>
      <c r="N161" s="4">
        <f t="shared" si="1176"/>
        <v>-6.8310463099656403E-3</v>
      </c>
      <c r="O161" s="4">
        <f t="shared" si="1177"/>
        <v>-2.0658896357009702E-3</v>
      </c>
    </row>
    <row r="162" spans="2:24" x14ac:dyDescent="0.35">
      <c r="B162" t="s">
        <v>660</v>
      </c>
      <c r="C162">
        <f t="shared" ref="C162:C225" si="1424">FIND(" ",$B162)</f>
        <v>3</v>
      </c>
      <c r="D162">
        <f t="shared" ref="D162:D225" si="1425">FIND(" x,y,z ",$B162)</f>
        <v>10</v>
      </c>
      <c r="E162">
        <f t="shared" ref="E162" si="1426">FIND(" ",$B162,D162+5)</f>
        <v>16</v>
      </c>
      <c r="F162">
        <f t="shared" ref="F162:G162" si="1427">FIND(" ",$B162,E162+1)</f>
        <v>38</v>
      </c>
      <c r="G162">
        <f t="shared" si="1427"/>
        <v>60</v>
      </c>
      <c r="H162">
        <f t="shared" si="1172"/>
        <v>82</v>
      </c>
      <c r="J162" t="str">
        <f t="shared" ref="J162:J225" si="1428">LEFT($B162,C162-1)</f>
        <v>46</v>
      </c>
      <c r="K162" t="str">
        <f t="shared" ref="K162:K225" si="1429">MID($B162, C162+1,D162-C162-1)</f>
        <v>Hestia</v>
      </c>
      <c r="L162" s="2" t="s">
        <v>385</v>
      </c>
      <c r="M162" s="4">
        <f t="shared" si="1175"/>
        <v>-0.47497346635543602</v>
      </c>
      <c r="N162" s="4">
        <f t="shared" si="1176"/>
        <v>-2.29685172155712</v>
      </c>
      <c r="O162" s="4">
        <f t="shared" si="1177"/>
        <v>-0.88790301737562705</v>
      </c>
      <c r="Q162" t="str">
        <f t="shared" ref="Q162:Q225" si="1430">J162</f>
        <v>46</v>
      </c>
      <c r="R162" t="str">
        <f t="shared" ref="R162:R225" si="1431">K162</f>
        <v>Hestia</v>
      </c>
      <c r="S162" s="4">
        <f t="shared" ref="S162:S225" si="1432">M162</f>
        <v>-0.47497346635543602</v>
      </c>
      <c r="T162" s="4">
        <f t="shared" ref="T162:T225" si="1433">N162</f>
        <v>-2.29685172155712</v>
      </c>
      <c r="U162" s="4">
        <f t="shared" ref="U162:U225" si="1434">O162</f>
        <v>-0.88790301737562705</v>
      </c>
      <c r="V162" s="4">
        <f t="shared" ref="V162:V225" si="1435">M163</f>
        <v>1.0895877228602E-2</v>
      </c>
      <c r="W162" s="4">
        <f t="shared" ref="W162:W225" si="1436">N163</f>
        <v>-1.9337962577882501E-4</v>
      </c>
      <c r="X162" s="4">
        <f t="shared" ref="X162:X225" si="1437">O163</f>
        <v>-6.1860987657291001E-5</v>
      </c>
    </row>
    <row r="163" spans="2:24" x14ac:dyDescent="0.35">
      <c r="B163" t="s">
        <v>661</v>
      </c>
      <c r="D163">
        <f t="shared" ref="D163:D226" si="1438">FIND("vx,vy,vz ",$B163)</f>
        <v>1</v>
      </c>
      <c r="E163">
        <f t="shared" ref="E163" si="1439">FIND(" ",$B163,D163+8)</f>
        <v>9</v>
      </c>
      <c r="F163">
        <f t="shared" ref="F163:G163" si="1440">FIND(" ",$B163,E163+1)</f>
        <v>30</v>
      </c>
      <c r="G163">
        <f t="shared" si="1440"/>
        <v>52</v>
      </c>
      <c r="H163">
        <f t="shared" si="1172"/>
        <v>74</v>
      </c>
      <c r="J163" t="str">
        <f t="shared" ref="J163:J226" si="1441">LEFT($B163,D163-1)</f>
        <v/>
      </c>
      <c r="L163" s="2" t="s">
        <v>386</v>
      </c>
      <c r="M163" s="4">
        <f t="shared" si="1175"/>
        <v>1.0895877228602E-2</v>
      </c>
      <c r="N163" s="4">
        <f t="shared" si="1176"/>
        <v>-1.9337962577882501E-4</v>
      </c>
      <c r="O163" s="4">
        <f t="shared" si="1177"/>
        <v>-6.1860987657291001E-5</v>
      </c>
    </row>
    <row r="164" spans="2:24" x14ac:dyDescent="0.35">
      <c r="B164" t="s">
        <v>662</v>
      </c>
      <c r="C164">
        <f t="shared" ref="C164:C227" si="1442">FIND(" ",$B164)</f>
        <v>3</v>
      </c>
      <c r="D164">
        <f t="shared" ref="D164:D227" si="1443">FIND(" x,y,z ",$B164)</f>
        <v>10</v>
      </c>
      <c r="E164">
        <f t="shared" ref="E164" si="1444">FIND(" ",$B164,D164+5)</f>
        <v>16</v>
      </c>
      <c r="F164">
        <f t="shared" ref="F164:G164" si="1445">FIND(" ",$B164,E164+1)</f>
        <v>37</v>
      </c>
      <c r="G164">
        <f t="shared" si="1445"/>
        <v>59</v>
      </c>
      <c r="H164">
        <f t="shared" si="1172"/>
        <v>81</v>
      </c>
      <c r="J164" t="str">
        <f t="shared" ref="J164:J227" si="1446">LEFT($B164,C164-1)</f>
        <v>47</v>
      </c>
      <c r="K164" t="str">
        <f t="shared" ref="K164:K227" si="1447">MID($B164, C164+1,D164-C164-1)</f>
        <v>Aglaja</v>
      </c>
      <c r="L164" s="2" t="s">
        <v>385</v>
      </c>
      <c r="M164" s="4">
        <f t="shared" si="1175"/>
        <v>1.06774194162727</v>
      </c>
      <c r="N164" s="4">
        <f t="shared" si="1176"/>
        <v>-2.0064255634763399</v>
      </c>
      <c r="O164" s="4">
        <f t="shared" si="1177"/>
        <v>-1.0930892779388099</v>
      </c>
      <c r="Q164" t="str">
        <f t="shared" ref="Q164:Q227" si="1448">J164</f>
        <v>47</v>
      </c>
      <c r="R164" t="str">
        <f t="shared" ref="R164:R227" si="1449">K164</f>
        <v>Aglaja</v>
      </c>
      <c r="S164" s="4">
        <f t="shared" ref="S164:S227" si="1450">M164</f>
        <v>1.06774194162727</v>
      </c>
      <c r="T164" s="4">
        <f t="shared" ref="T164:T227" si="1451">N164</f>
        <v>-2.0064255634763399</v>
      </c>
      <c r="U164" s="4">
        <f t="shared" ref="U164:U227" si="1452">O164</f>
        <v>-1.0930892779388099</v>
      </c>
      <c r="V164" s="4">
        <f t="shared" ref="V164:V227" si="1453">M165</f>
        <v>1.01649907504718E-2</v>
      </c>
      <c r="W164" s="4">
        <f t="shared" ref="W164:W227" si="1454">N165</f>
        <v>4.7294542224974303E-3</v>
      </c>
      <c r="X164" s="4">
        <f t="shared" ref="X164:X227" si="1455">O165</f>
        <v>2.4930510865952102E-3</v>
      </c>
    </row>
    <row r="165" spans="2:24" x14ac:dyDescent="0.35">
      <c r="B165" t="s">
        <v>414</v>
      </c>
      <c r="D165">
        <f t="shared" ref="D165:D228" si="1456">FIND("vx,vy,vz ",$B165)</f>
        <v>1</v>
      </c>
      <c r="E165">
        <f t="shared" ref="E165" si="1457">FIND(" ",$B165,D165+8)</f>
        <v>9</v>
      </c>
      <c r="F165">
        <f t="shared" ref="F165:G165" si="1458">FIND(" ",$B165,E165+1)</f>
        <v>30</v>
      </c>
      <c r="G165">
        <f t="shared" si="1458"/>
        <v>51</v>
      </c>
      <c r="H165">
        <f t="shared" si="1172"/>
        <v>72</v>
      </c>
      <c r="J165" t="str">
        <f t="shared" ref="J165:J228" si="1459">LEFT($B165,D165-1)</f>
        <v/>
      </c>
      <c r="L165" s="2" t="s">
        <v>386</v>
      </c>
      <c r="M165" s="4">
        <f t="shared" si="1175"/>
        <v>1.01649907504718E-2</v>
      </c>
      <c r="N165" s="4">
        <f t="shared" si="1176"/>
        <v>4.7294542224974303E-3</v>
      </c>
      <c r="O165" s="4">
        <f t="shared" si="1177"/>
        <v>2.4930510865952102E-3</v>
      </c>
    </row>
    <row r="166" spans="2:24" x14ac:dyDescent="0.35">
      <c r="B166" t="s">
        <v>663</v>
      </c>
      <c r="C166">
        <f t="shared" ref="C166:C229" si="1460">FIND(" ",$B166)</f>
        <v>3</v>
      </c>
      <c r="D166">
        <f t="shared" ref="D166:D229" si="1461">FIND(" x,y,z ",$B166)</f>
        <v>9</v>
      </c>
      <c r="E166">
        <f t="shared" ref="E166" si="1462">FIND(" ",$B166,D166+5)</f>
        <v>15</v>
      </c>
      <c r="F166">
        <f t="shared" ref="F166:G166" si="1463">FIND(" ",$B166,E166+1)</f>
        <v>37</v>
      </c>
      <c r="G166">
        <f t="shared" si="1463"/>
        <v>58</v>
      </c>
      <c r="H166">
        <f t="shared" si="1172"/>
        <v>79</v>
      </c>
      <c r="J166" t="str">
        <f t="shared" ref="J166:J229" si="1464">LEFT($B166,C166-1)</f>
        <v>48</v>
      </c>
      <c r="K166" t="str">
        <f t="shared" ref="K166:K229" si="1465">MID($B166, C166+1,D166-C166-1)</f>
        <v>Doris</v>
      </c>
      <c r="L166" s="2" t="s">
        <v>385</v>
      </c>
      <c r="M166" s="4">
        <f t="shared" si="1175"/>
        <v>-1.62019316450567</v>
      </c>
      <c r="N166" s="4">
        <f t="shared" si="1176"/>
        <v>2.38834662846938</v>
      </c>
      <c r="O166" s="4">
        <f t="shared" si="1177"/>
        <v>0.71132209974872396</v>
      </c>
      <c r="Q166" t="str">
        <f t="shared" ref="Q166:Q229" si="1466">J166</f>
        <v>48</v>
      </c>
      <c r="R166" t="str">
        <f t="shared" ref="R166:R229" si="1467">K166</f>
        <v>Doris</v>
      </c>
      <c r="S166" s="4">
        <f t="shared" ref="S166:S229" si="1468">M166</f>
        <v>-1.62019316450567</v>
      </c>
      <c r="T166" s="4">
        <f t="shared" ref="T166:T229" si="1469">N166</f>
        <v>2.38834662846938</v>
      </c>
      <c r="U166" s="4">
        <f t="shared" ref="U166:U229" si="1470">O166</f>
        <v>0.71132209974872396</v>
      </c>
      <c r="V166" s="4">
        <f t="shared" ref="V166:V229" si="1471">M167</f>
        <v>-8.7617947680226696E-3</v>
      </c>
      <c r="W166" s="4">
        <f t="shared" ref="W166:W229" si="1472">N167</f>
        <v>-4.9748894316401998E-3</v>
      </c>
      <c r="X166" s="4">
        <f t="shared" ref="X166:X229" si="1473">O167</f>
        <v>-1.59500659029728E-3</v>
      </c>
    </row>
    <row r="167" spans="2:24" x14ac:dyDescent="0.35">
      <c r="B167" t="s">
        <v>664</v>
      </c>
      <c r="D167">
        <f t="shared" ref="D167:D230" si="1474">FIND("vx,vy,vz ",$B167)</f>
        <v>1</v>
      </c>
      <c r="E167">
        <f t="shared" ref="E167" si="1475">FIND(" ",$B167,D167+8)</f>
        <v>9</v>
      </c>
      <c r="F167">
        <f t="shared" ref="F167:G167" si="1476">FIND(" ",$B167,E167+1)</f>
        <v>31</v>
      </c>
      <c r="G167">
        <f t="shared" si="1476"/>
        <v>53</v>
      </c>
      <c r="H167">
        <f t="shared" si="1172"/>
        <v>75</v>
      </c>
      <c r="J167" t="str">
        <f t="shared" ref="J167:J230" si="1477">LEFT($B167,D167-1)</f>
        <v/>
      </c>
      <c r="L167" s="2" t="s">
        <v>386</v>
      </c>
      <c r="M167" s="4">
        <f t="shared" si="1175"/>
        <v>-8.7617947680226696E-3</v>
      </c>
      <c r="N167" s="4">
        <f t="shared" si="1176"/>
        <v>-4.9748894316401998E-3</v>
      </c>
      <c r="O167" s="4">
        <f t="shared" si="1177"/>
        <v>-1.59500659029728E-3</v>
      </c>
    </row>
    <row r="168" spans="2:24" x14ac:dyDescent="0.35">
      <c r="B168" t="s">
        <v>665</v>
      </c>
      <c r="C168">
        <f t="shared" ref="C168:C231" si="1478">FIND(" ",$B168)</f>
        <v>3</v>
      </c>
      <c r="D168">
        <f t="shared" ref="D168:D231" si="1479">FIND(" x,y,z ",$B168)</f>
        <v>9</v>
      </c>
      <c r="E168">
        <f t="shared" ref="E168" si="1480">FIND(" ",$B168,D168+5)</f>
        <v>15</v>
      </c>
      <c r="F168">
        <f t="shared" ref="F168:G168" si="1481">FIND(" ",$B168,E168+1)</f>
        <v>37</v>
      </c>
      <c r="G168">
        <f t="shared" si="1481"/>
        <v>59</v>
      </c>
      <c r="H168">
        <f t="shared" si="1172"/>
        <v>81</v>
      </c>
      <c r="J168" t="str">
        <f t="shared" ref="J168:J231" si="1482">LEFT($B168,C168-1)</f>
        <v>49</v>
      </c>
      <c r="K168" t="str">
        <f t="shared" ref="K168:K231" si="1483">MID($B168, C168+1,D168-C168-1)</f>
        <v>Pales</v>
      </c>
      <c r="L168" s="2" t="s">
        <v>385</v>
      </c>
      <c r="M168" s="4">
        <f t="shared" si="1175"/>
        <v>-3.1605773056281601</v>
      </c>
      <c r="N168" s="4">
        <f t="shared" si="1176"/>
        <v>-1.84153035462857</v>
      </c>
      <c r="O168" s="4">
        <f t="shared" si="1177"/>
        <v>-1.0178495201238</v>
      </c>
      <c r="Q168" t="str">
        <f t="shared" ref="Q168:Q231" si="1484">J168</f>
        <v>49</v>
      </c>
      <c r="R168" t="str">
        <f t="shared" ref="R168:R231" si="1485">K168</f>
        <v>Pales</v>
      </c>
      <c r="S168" s="4">
        <f t="shared" ref="S168:S231" si="1486">M168</f>
        <v>-3.1605773056281601</v>
      </c>
      <c r="T168" s="4">
        <f t="shared" ref="T168:T231" si="1487">N168</f>
        <v>-1.84153035462857</v>
      </c>
      <c r="U168" s="4">
        <f t="shared" ref="U168:U231" si="1488">O168</f>
        <v>-1.0178495201238</v>
      </c>
      <c r="V168" s="4">
        <f t="shared" ref="V168:V231" si="1489">M169</f>
        <v>4.1227558886847903E-3</v>
      </c>
      <c r="W168" s="4">
        <f t="shared" ref="W168:W231" si="1490">N169</f>
        <v>-6.0773791797405496E-3</v>
      </c>
      <c r="X168" s="4">
        <f t="shared" ref="X168:X231" si="1491">O169</f>
        <v>-2.5111884903673502E-3</v>
      </c>
    </row>
    <row r="169" spans="2:24" x14ac:dyDescent="0.35">
      <c r="B169" t="s">
        <v>666</v>
      </c>
      <c r="D169">
        <f t="shared" ref="D169:D232" si="1492">FIND("vx,vy,vz ",$B169)</f>
        <v>1</v>
      </c>
      <c r="E169">
        <f t="shared" ref="E169" si="1493">FIND(" ",$B169,D169+8)</f>
        <v>9</v>
      </c>
      <c r="F169">
        <f t="shared" ref="F169:G169" si="1494">FIND(" ",$B169,E169+1)</f>
        <v>30</v>
      </c>
      <c r="G169">
        <f t="shared" si="1494"/>
        <v>52</v>
      </c>
      <c r="H169">
        <f t="shared" si="1172"/>
        <v>74</v>
      </c>
      <c r="J169" t="str">
        <f t="shared" ref="J169:J232" si="1495">LEFT($B169,D169-1)</f>
        <v/>
      </c>
      <c r="L169" s="2" t="s">
        <v>386</v>
      </c>
      <c r="M169" s="4">
        <f t="shared" si="1175"/>
        <v>4.1227558886847903E-3</v>
      </c>
      <c r="N169" s="4">
        <f t="shared" si="1176"/>
        <v>-6.0773791797405496E-3</v>
      </c>
      <c r="O169" s="4">
        <f t="shared" si="1177"/>
        <v>-2.5111884903673502E-3</v>
      </c>
    </row>
    <row r="170" spans="2:24" x14ac:dyDescent="0.35">
      <c r="B170" t="s">
        <v>667</v>
      </c>
      <c r="C170">
        <f t="shared" ref="C170:C233" si="1496">FIND(" ",$B170)</f>
        <v>3</v>
      </c>
      <c r="D170">
        <f t="shared" ref="D170:D233" si="1497">FIND(" x,y,z ",$B170)</f>
        <v>12</v>
      </c>
      <c r="E170">
        <f t="shared" ref="E170" si="1498">FIND(" ",$B170,D170+5)</f>
        <v>18</v>
      </c>
      <c r="F170">
        <f t="shared" ref="F170:G170" si="1499">FIND(" ",$B170,E170+1)</f>
        <v>39</v>
      </c>
      <c r="G170">
        <f t="shared" si="1499"/>
        <v>61</v>
      </c>
      <c r="H170">
        <f t="shared" si="1172"/>
        <v>83</v>
      </c>
      <c r="J170" t="str">
        <f t="shared" ref="J170:J233" si="1500">LEFT($B170,C170-1)</f>
        <v>50</v>
      </c>
      <c r="K170" t="str">
        <f t="shared" ref="K170:K233" si="1501">MID($B170, C170+1,D170-C170-1)</f>
        <v>Virginia</v>
      </c>
      <c r="L170" s="2" t="s">
        <v>385</v>
      </c>
      <c r="M170" s="4">
        <f t="shared" si="1175"/>
        <v>1.33323850726715</v>
      </c>
      <c r="N170" s="4">
        <f t="shared" si="1176"/>
        <v>-1.6027994700485899</v>
      </c>
      <c r="O170" s="4">
        <f t="shared" si="1177"/>
        <v>-0.61076387033049795</v>
      </c>
      <c r="Q170" t="str">
        <f t="shared" ref="Q170:Q233" si="1502">J170</f>
        <v>50</v>
      </c>
      <c r="R170" t="str">
        <f t="shared" ref="R170:R233" si="1503">K170</f>
        <v>Virginia</v>
      </c>
      <c r="S170" s="4">
        <f t="shared" ref="S170:S233" si="1504">M170</f>
        <v>1.33323850726715</v>
      </c>
      <c r="T170" s="4">
        <f t="shared" ref="T170:T233" si="1505">N170</f>
        <v>-1.6027994700485899</v>
      </c>
      <c r="U170" s="4">
        <f t="shared" ref="U170:U233" si="1506">O170</f>
        <v>-0.61076387033049795</v>
      </c>
      <c r="V170" s="4">
        <f t="shared" ref="V170:V233" si="1507">M171</f>
        <v>7.9937809971438508E-3</v>
      </c>
      <c r="W170" s="4">
        <f t="shared" ref="W170:W233" si="1508">N171</f>
        <v>9.2236220064177595E-3</v>
      </c>
      <c r="X170" s="4">
        <f t="shared" ref="X170:X233" si="1509">O171</f>
        <v>3.4300265956622301E-3</v>
      </c>
    </row>
    <row r="171" spans="2:24" x14ac:dyDescent="0.35">
      <c r="B171" t="s">
        <v>415</v>
      </c>
      <c r="D171">
        <f t="shared" ref="D171:D234" si="1510">FIND("vx,vy,vz ",$B171)</f>
        <v>1</v>
      </c>
      <c r="E171">
        <f t="shared" ref="E171" si="1511">FIND(" ",$B171,D171+8)</f>
        <v>9</v>
      </c>
      <c r="F171">
        <f t="shared" ref="F171:G171" si="1512">FIND(" ",$B171,E171+1)</f>
        <v>30</v>
      </c>
      <c r="G171">
        <f t="shared" si="1512"/>
        <v>51</v>
      </c>
      <c r="H171">
        <f t="shared" si="1172"/>
        <v>72</v>
      </c>
      <c r="J171" t="str">
        <f t="shared" ref="J171:J234" si="1513">LEFT($B171,D171-1)</f>
        <v/>
      </c>
      <c r="L171" s="2" t="s">
        <v>386</v>
      </c>
      <c r="M171" s="4">
        <f t="shared" si="1175"/>
        <v>7.9937809971438508E-3</v>
      </c>
      <c r="N171" s="4">
        <f t="shared" si="1176"/>
        <v>9.2236220064177595E-3</v>
      </c>
      <c r="O171" s="4">
        <f t="shared" si="1177"/>
        <v>3.4300265956622301E-3</v>
      </c>
    </row>
    <row r="172" spans="2:24" x14ac:dyDescent="0.35">
      <c r="B172" t="s">
        <v>668</v>
      </c>
      <c r="C172">
        <f t="shared" ref="C172:C235" si="1514">FIND(" ",$B172)</f>
        <v>3</v>
      </c>
      <c r="D172">
        <f t="shared" ref="D172:D235" si="1515">FIND(" x,y,z ",$B172)</f>
        <v>11</v>
      </c>
      <c r="E172">
        <f t="shared" ref="E172" si="1516">FIND(" ",$B172,D172+5)</f>
        <v>17</v>
      </c>
      <c r="F172">
        <f t="shared" ref="F172:G172" si="1517">FIND(" ",$B172,E172+1)</f>
        <v>39</v>
      </c>
      <c r="G172">
        <f t="shared" si="1517"/>
        <v>61</v>
      </c>
      <c r="H172">
        <f t="shared" si="1172"/>
        <v>83</v>
      </c>
      <c r="J172" t="str">
        <f t="shared" ref="J172:J235" si="1518">LEFT($B172,C172-1)</f>
        <v>53</v>
      </c>
      <c r="K172" t="str">
        <f t="shared" ref="K172:K235" si="1519">MID($B172, C172+1,D172-C172-1)</f>
        <v>Kalypso</v>
      </c>
      <c r="L172" s="2" t="s">
        <v>385</v>
      </c>
      <c r="M172" s="4">
        <f t="shared" si="1175"/>
        <v>-0.62401567732497998</v>
      </c>
      <c r="N172" s="4">
        <f t="shared" si="1176"/>
        <v>-2.8879047143211101</v>
      </c>
      <c r="O172" s="4">
        <f t="shared" si="1177"/>
        <v>-0.97389034909737804</v>
      </c>
      <c r="Q172" t="str">
        <f t="shared" ref="Q172:Q235" si="1520">J172</f>
        <v>53</v>
      </c>
      <c r="R172" t="str">
        <f t="shared" ref="R172:R235" si="1521">K172</f>
        <v>Kalypso</v>
      </c>
      <c r="S172" s="4">
        <f t="shared" ref="S172:S235" si="1522">M172</f>
        <v>-0.62401567732497998</v>
      </c>
      <c r="T172" s="4">
        <f t="shared" ref="T172:T235" si="1523">N172</f>
        <v>-2.8879047143211101</v>
      </c>
      <c r="U172" s="4">
        <f t="shared" ref="U172:U235" si="1524">O172</f>
        <v>-0.97389034909737804</v>
      </c>
      <c r="V172" s="4">
        <f t="shared" ref="V172:V235" si="1525">M173</f>
        <v>8.4256523194943204E-3</v>
      </c>
      <c r="W172" s="4">
        <f t="shared" ref="W172:W235" si="1526">N173</f>
        <v>-2.1659717383164501E-3</v>
      </c>
      <c r="X172" s="4">
        <f t="shared" ref="X172:X235" si="1527">O173</f>
        <v>-1.22563832364256E-3</v>
      </c>
    </row>
    <row r="173" spans="2:24" x14ac:dyDescent="0.35">
      <c r="B173" t="s">
        <v>669</v>
      </c>
      <c r="D173">
        <f t="shared" ref="D173:D236" si="1528">FIND("vx,vy,vz ",$B173)</f>
        <v>1</v>
      </c>
      <c r="E173">
        <f t="shared" ref="E173" si="1529">FIND(" ",$B173,D173+8)</f>
        <v>9</v>
      </c>
      <c r="F173">
        <f t="shared" ref="F173:G173" si="1530">FIND(" ",$B173,E173+1)</f>
        <v>30</v>
      </c>
      <c r="G173">
        <f t="shared" si="1530"/>
        <v>52</v>
      </c>
      <c r="H173">
        <f t="shared" si="1172"/>
        <v>74</v>
      </c>
      <c r="J173" t="str">
        <f t="shared" ref="J173:J236" si="1531">LEFT($B173,D173-1)</f>
        <v/>
      </c>
      <c r="L173" s="2" t="s">
        <v>386</v>
      </c>
      <c r="M173" s="4">
        <f t="shared" si="1175"/>
        <v>8.4256523194943204E-3</v>
      </c>
      <c r="N173" s="4">
        <f t="shared" si="1176"/>
        <v>-2.1659717383164501E-3</v>
      </c>
      <c r="O173" s="4">
        <f t="shared" si="1177"/>
        <v>-1.22563832364256E-3</v>
      </c>
    </row>
    <row r="174" spans="2:24" x14ac:dyDescent="0.35">
      <c r="B174" t="s">
        <v>670</v>
      </c>
      <c r="C174">
        <f t="shared" ref="C174:C237" si="1532">FIND(" ",$B174)</f>
        <v>3</v>
      </c>
      <c r="D174">
        <f t="shared" ref="D174:D237" si="1533">FIND(" x,y,z ",$B174)</f>
        <v>13</v>
      </c>
      <c r="E174">
        <f t="shared" ref="E174" si="1534">FIND(" ",$B174,D174+5)</f>
        <v>19</v>
      </c>
      <c r="F174">
        <f t="shared" ref="F174:G174" si="1535">FIND(" ",$B174,E174+1)</f>
        <v>41</v>
      </c>
      <c r="G174">
        <f t="shared" si="1535"/>
        <v>63</v>
      </c>
      <c r="H174">
        <f t="shared" si="1172"/>
        <v>85</v>
      </c>
      <c r="J174" t="str">
        <f t="shared" ref="J174:J237" si="1536">LEFT($B174,C174-1)</f>
        <v>54</v>
      </c>
      <c r="K174" t="str">
        <f t="shared" ref="K174:K237" si="1537">MID($B174, C174+1,D174-C174-1)</f>
        <v>Alexandra</v>
      </c>
      <c r="L174" s="2" t="s">
        <v>385</v>
      </c>
      <c r="M174" s="4">
        <f t="shared" si="1175"/>
        <v>-1.13565393489397</v>
      </c>
      <c r="N174" s="4">
        <f t="shared" si="1176"/>
        <v>-1.66900025519902</v>
      </c>
      <c r="O174" s="4">
        <f t="shared" si="1177"/>
        <v>-1.22916747134646</v>
      </c>
      <c r="Q174" t="str">
        <f t="shared" ref="Q174:Q237" si="1538">J174</f>
        <v>54</v>
      </c>
      <c r="R174" t="str">
        <f t="shared" ref="R174:R237" si="1539">K174</f>
        <v>Alexandra</v>
      </c>
      <c r="S174" s="4">
        <f t="shared" ref="S174:S237" si="1540">M174</f>
        <v>-1.13565393489397</v>
      </c>
      <c r="T174" s="4">
        <f t="shared" ref="T174:T237" si="1541">N174</f>
        <v>-1.66900025519902</v>
      </c>
      <c r="U174" s="4">
        <f t="shared" ref="U174:U237" si="1542">O174</f>
        <v>-1.22916747134646</v>
      </c>
      <c r="V174" s="4">
        <f t="shared" ref="V174:V237" si="1543">M175</f>
        <v>1.10142622209819E-2</v>
      </c>
      <c r="W174" s="4">
        <f t="shared" ref="W174:W237" si="1544">N175</f>
        <v>-4.3979751201447597E-3</v>
      </c>
      <c r="X174" s="4">
        <f t="shared" ref="X174:X237" si="1545">O175</f>
        <v>-7.9308715665753801E-4</v>
      </c>
    </row>
    <row r="175" spans="2:24" x14ac:dyDescent="0.35">
      <c r="B175" t="s">
        <v>671</v>
      </c>
      <c r="D175">
        <f t="shared" ref="D175:D238" si="1546">FIND("vx,vy,vz ",$B175)</f>
        <v>1</v>
      </c>
      <c r="E175">
        <f t="shared" ref="E175" si="1547">FIND(" ",$B175,D175+8)</f>
        <v>9</v>
      </c>
      <c r="F175">
        <f t="shared" ref="F175:G175" si="1548">FIND(" ",$B175,E175+1)</f>
        <v>30</v>
      </c>
      <c r="G175">
        <f t="shared" si="1548"/>
        <v>52</v>
      </c>
      <c r="H175">
        <f t="shared" si="1172"/>
        <v>74</v>
      </c>
      <c r="J175" t="str">
        <f t="shared" ref="J175:J238" si="1549">LEFT($B175,D175-1)</f>
        <v/>
      </c>
      <c r="L175" s="2" t="s">
        <v>386</v>
      </c>
      <c r="M175" s="4">
        <f t="shared" si="1175"/>
        <v>1.10142622209819E-2</v>
      </c>
      <c r="N175" s="4">
        <f t="shared" si="1176"/>
        <v>-4.3979751201447597E-3</v>
      </c>
      <c r="O175" s="4">
        <f t="shared" si="1177"/>
        <v>-7.9308715665753801E-4</v>
      </c>
    </row>
    <row r="176" spans="2:24" x14ac:dyDescent="0.35">
      <c r="B176" t="s">
        <v>672</v>
      </c>
      <c r="C176">
        <f t="shared" ref="C176:C239" si="1550">FIND(" ",$B176)</f>
        <v>3</v>
      </c>
      <c r="D176">
        <f t="shared" ref="D176:D239" si="1551">FIND(" x,y,z ",$B176)</f>
        <v>10</v>
      </c>
      <c r="E176">
        <f t="shared" ref="E176" si="1552">FIND(" ",$B176,D176+5)</f>
        <v>16</v>
      </c>
      <c r="F176">
        <f t="shared" ref="F176:G176" si="1553">FIND(" ",$B176,E176+1)</f>
        <v>38</v>
      </c>
      <c r="G176">
        <f t="shared" si="1553"/>
        <v>60</v>
      </c>
      <c r="H176">
        <f t="shared" si="1172"/>
        <v>82</v>
      </c>
      <c r="J176" t="str">
        <f t="shared" ref="J176:J239" si="1554">LEFT($B176,C176-1)</f>
        <v>56</v>
      </c>
      <c r="K176" t="str">
        <f t="shared" ref="K176:K239" si="1555">MID($B176, C176+1,D176-C176-1)</f>
        <v>Melete</v>
      </c>
      <c r="L176" s="2" t="s">
        <v>385</v>
      </c>
      <c r="M176" s="4">
        <f t="shared" si="1175"/>
        <v>-2.5091106081873602</v>
      </c>
      <c r="N176" s="4">
        <f t="shared" si="1176"/>
        <v>-0.59982648813678996</v>
      </c>
      <c r="O176" s="4">
        <f t="shared" si="1177"/>
        <v>-0.256184765903608</v>
      </c>
      <c r="Q176" t="str">
        <f t="shared" ref="Q176:Q239" si="1556">J176</f>
        <v>56</v>
      </c>
      <c r="R176" t="str">
        <f t="shared" ref="R176:R239" si="1557">K176</f>
        <v>Melete</v>
      </c>
      <c r="S176" s="4">
        <f t="shared" ref="S176:S239" si="1558">M176</f>
        <v>-2.5091106081873602</v>
      </c>
      <c r="T176" s="4">
        <f t="shared" ref="T176:T239" si="1559">N176</f>
        <v>-0.59982648813678996</v>
      </c>
      <c r="U176" s="4">
        <f t="shared" ref="U176:U239" si="1560">O176</f>
        <v>-0.256184765903608</v>
      </c>
      <c r="V176" s="4">
        <f t="shared" ref="V176:V239" si="1561">M177</f>
        <v>5.0011906311274003E-3</v>
      </c>
      <c r="W176" s="4">
        <f t="shared" ref="W176:W239" si="1562">N177</f>
        <v>-9.1567444146842796E-3</v>
      </c>
      <c r="X176" s="4">
        <f t="shared" ref="X176:X239" si="1563">O177</f>
        <v>-2.38025845533066E-3</v>
      </c>
    </row>
    <row r="177" spans="2:24" x14ac:dyDescent="0.35">
      <c r="B177" t="s">
        <v>673</v>
      </c>
      <c r="D177">
        <f t="shared" ref="D177:D240" si="1564">FIND("vx,vy,vz ",$B177)</f>
        <v>1</v>
      </c>
      <c r="E177">
        <f t="shared" ref="E177" si="1565">FIND(" ",$B177,D177+8)</f>
        <v>9</v>
      </c>
      <c r="F177">
        <f t="shared" ref="F177:G177" si="1566">FIND(" ",$B177,E177+1)</f>
        <v>30</v>
      </c>
      <c r="G177">
        <f t="shared" si="1566"/>
        <v>52</v>
      </c>
      <c r="H177">
        <f t="shared" si="1172"/>
        <v>74</v>
      </c>
      <c r="J177" t="str">
        <f t="shared" ref="J177:J240" si="1567">LEFT($B177,D177-1)</f>
        <v/>
      </c>
      <c r="L177" s="2" t="s">
        <v>386</v>
      </c>
      <c r="M177" s="4">
        <f t="shared" si="1175"/>
        <v>5.0011906311274003E-3</v>
      </c>
      <c r="N177" s="4">
        <f t="shared" si="1176"/>
        <v>-9.1567444146842796E-3</v>
      </c>
      <c r="O177" s="4">
        <f t="shared" si="1177"/>
        <v>-2.38025845533066E-3</v>
      </c>
    </row>
    <row r="178" spans="2:24" x14ac:dyDescent="0.35">
      <c r="B178" t="s">
        <v>674</v>
      </c>
      <c r="C178">
        <f t="shared" ref="C178:C241" si="1568">FIND(" ",$B178)</f>
        <v>3</v>
      </c>
      <c r="D178">
        <f t="shared" ref="D178:D241" si="1569">FIND(" x,y,z ",$B178)</f>
        <v>13</v>
      </c>
      <c r="E178">
        <f t="shared" ref="E178" si="1570">FIND(" ",$B178,D178+5)</f>
        <v>19</v>
      </c>
      <c r="F178">
        <f t="shared" ref="F178:G178" si="1571">FIND(" ",$B178,E178+1)</f>
        <v>41</v>
      </c>
      <c r="G178">
        <f t="shared" si="1571"/>
        <v>63</v>
      </c>
      <c r="H178">
        <f t="shared" si="1172"/>
        <v>85</v>
      </c>
      <c r="J178" t="str">
        <f t="shared" ref="J178:J241" si="1572">LEFT($B178,C178-1)</f>
        <v>57</v>
      </c>
      <c r="K178" t="str">
        <f t="shared" ref="K178:K241" si="1573">MID($B178, C178+1,D178-C178-1)</f>
        <v>Mnemosyne</v>
      </c>
      <c r="L178" s="2" t="s">
        <v>385</v>
      </c>
      <c r="M178" s="4">
        <f t="shared" si="1175"/>
        <v>-2.39169280150209</v>
      </c>
      <c r="N178" s="4">
        <f t="shared" si="1176"/>
        <v>-2.4766637542416299</v>
      </c>
      <c r="O178" s="4">
        <f t="shared" si="1177"/>
        <v>-0.61302439153903299</v>
      </c>
      <c r="Q178" t="str">
        <f t="shared" ref="Q178:Q241" si="1574">J178</f>
        <v>57</v>
      </c>
      <c r="R178" t="str">
        <f t="shared" ref="R178:R241" si="1575">K178</f>
        <v>Mnemosyne</v>
      </c>
      <c r="S178" s="4">
        <f t="shared" ref="S178:S241" si="1576">M178</f>
        <v>-2.39169280150209</v>
      </c>
      <c r="T178" s="4">
        <f t="shared" ref="T178:T241" si="1577">N178</f>
        <v>-2.4766637542416299</v>
      </c>
      <c r="U178" s="4">
        <f t="shared" ref="U178:U241" si="1578">O178</f>
        <v>-0.61302439153903299</v>
      </c>
      <c r="V178" s="4">
        <f t="shared" ref="V178:V241" si="1579">M179</f>
        <v>6.1426506706349802E-3</v>
      </c>
      <c r="W178" s="4">
        <f t="shared" ref="W178:W241" si="1580">N179</f>
        <v>-6.12220735840614E-3</v>
      </c>
      <c r="X178" s="4">
        <f t="shared" ref="X178:X241" si="1581">O179</f>
        <v>-4.2618858733632701E-4</v>
      </c>
    </row>
    <row r="179" spans="2:24" x14ac:dyDescent="0.35">
      <c r="B179" t="s">
        <v>675</v>
      </c>
      <c r="D179">
        <f t="shared" ref="D179:D242" si="1582">FIND("vx,vy,vz ",$B179)</f>
        <v>1</v>
      </c>
      <c r="E179">
        <f t="shared" ref="E179" si="1583">FIND(" ",$B179,D179+8)</f>
        <v>9</v>
      </c>
      <c r="F179">
        <f t="shared" ref="F179:G179" si="1584">FIND(" ",$B179,E179+1)</f>
        <v>30</v>
      </c>
      <c r="G179">
        <f t="shared" si="1584"/>
        <v>52</v>
      </c>
      <c r="H179">
        <f t="shared" si="1172"/>
        <v>74</v>
      </c>
      <c r="J179" t="str">
        <f t="shared" ref="J179:J242" si="1585">LEFT($B179,D179-1)</f>
        <v/>
      </c>
      <c r="L179" s="2" t="s">
        <v>386</v>
      </c>
      <c r="M179" s="4">
        <f t="shared" si="1175"/>
        <v>6.1426506706349802E-3</v>
      </c>
      <c r="N179" s="4">
        <f t="shared" si="1176"/>
        <v>-6.12220735840614E-3</v>
      </c>
      <c r="O179" s="4">
        <f t="shared" si="1177"/>
        <v>-4.2618858733632701E-4</v>
      </c>
    </row>
    <row r="180" spans="2:24" x14ac:dyDescent="0.35">
      <c r="B180" t="s">
        <v>416</v>
      </c>
      <c r="C180">
        <f t="shared" ref="C180:C243" si="1586">FIND(" ",$B180)</f>
        <v>3</v>
      </c>
      <c r="D180">
        <f t="shared" ref="D180:D243" si="1587">FIND(" x,y,z ",$B180)</f>
        <v>13</v>
      </c>
      <c r="E180">
        <f t="shared" ref="E180" si="1588">FIND(" ",$B180,D180+5)</f>
        <v>19</v>
      </c>
      <c r="F180">
        <f t="shared" ref="F180:G180" si="1589">FIND(" ",$B180,E180+1)</f>
        <v>40</v>
      </c>
      <c r="G180">
        <f t="shared" si="1589"/>
        <v>61</v>
      </c>
      <c r="H180">
        <f t="shared" si="1172"/>
        <v>82</v>
      </c>
      <c r="J180" t="str">
        <f t="shared" ref="J180:J243" si="1590">LEFT($B180,C180-1)</f>
        <v>58</v>
      </c>
      <c r="K180" t="str">
        <f t="shared" ref="K180:K243" si="1591">MID($B180, C180+1,D180-C180-1)</f>
        <v>Concordia</v>
      </c>
      <c r="L180" s="2" t="s">
        <v>385</v>
      </c>
      <c r="M180" s="4">
        <f t="shared" si="1175"/>
        <v>1.9706443637220901</v>
      </c>
      <c r="N180" s="4">
        <f t="shared" si="1176"/>
        <v>1.89861782002575</v>
      </c>
      <c r="O180" s="4">
        <f t="shared" si="1177"/>
        <v>0.58334772746235997</v>
      </c>
      <c r="Q180" t="str">
        <f t="shared" ref="Q180:Q243" si="1592">J180</f>
        <v>58</v>
      </c>
      <c r="R180" t="str">
        <f t="shared" ref="R180:R243" si="1593">K180</f>
        <v>Concordia</v>
      </c>
      <c r="S180" s="4">
        <f t="shared" ref="S180:S243" si="1594">M180</f>
        <v>1.9706443637220901</v>
      </c>
      <c r="T180" s="4">
        <f t="shared" ref="T180:T243" si="1595">N180</f>
        <v>1.89861782002575</v>
      </c>
      <c r="U180" s="4">
        <f t="shared" ref="U180:U243" si="1596">O180</f>
        <v>0.58334772746235997</v>
      </c>
      <c r="V180" s="4">
        <f t="shared" ref="V180:V243" si="1597">M181</f>
        <v>-7.3221861379129298E-3</v>
      </c>
      <c r="W180" s="4">
        <f t="shared" ref="W180:W243" si="1598">N181</f>
        <v>6.5197920842420898E-3</v>
      </c>
      <c r="X180" s="4">
        <f t="shared" ref="X180:X243" si="1599">O181</f>
        <v>2.4124653989386099E-3</v>
      </c>
    </row>
    <row r="181" spans="2:24" x14ac:dyDescent="0.35">
      <c r="B181" t="s">
        <v>676</v>
      </c>
      <c r="D181">
        <f t="shared" ref="D181:D244" si="1600">FIND("vx,vy,vz ",$B181)</f>
        <v>1</v>
      </c>
      <c r="E181">
        <f t="shared" ref="E181" si="1601">FIND(" ",$B181,D181+8)</f>
        <v>9</v>
      </c>
      <c r="F181">
        <f t="shared" ref="F181:G181" si="1602">FIND(" ",$B181,E181+1)</f>
        <v>31</v>
      </c>
      <c r="G181">
        <f t="shared" si="1602"/>
        <v>52</v>
      </c>
      <c r="H181">
        <f t="shared" si="1172"/>
        <v>73</v>
      </c>
      <c r="J181" t="str">
        <f t="shared" ref="J181:J244" si="1603">LEFT($B181,D181-1)</f>
        <v/>
      </c>
      <c r="L181" s="2" t="s">
        <v>386</v>
      </c>
      <c r="M181" s="4">
        <f t="shared" si="1175"/>
        <v>-7.3221861379129298E-3</v>
      </c>
      <c r="N181" s="4">
        <f t="shared" si="1176"/>
        <v>6.5197920842420898E-3</v>
      </c>
      <c r="O181" s="4">
        <f t="shared" si="1177"/>
        <v>2.4124653989386099E-3</v>
      </c>
    </row>
    <row r="182" spans="2:24" x14ac:dyDescent="0.35">
      <c r="B182" t="s">
        <v>677</v>
      </c>
      <c r="C182">
        <f t="shared" ref="C182:C245" si="1604">FIND(" ",$B182)</f>
        <v>3</v>
      </c>
      <c r="D182">
        <f t="shared" ref="D182:D245" si="1605">FIND(" x,y,z ",$B182)</f>
        <v>9</v>
      </c>
      <c r="E182">
        <f t="shared" ref="E182" si="1606">FIND(" ",$B182,D182+5)</f>
        <v>15</v>
      </c>
      <c r="F182">
        <f t="shared" ref="F182:G182" si="1607">FIND(" ",$B182,E182+1)</f>
        <v>37</v>
      </c>
      <c r="G182">
        <f t="shared" si="1607"/>
        <v>58</v>
      </c>
      <c r="H182">
        <f t="shared" si="1172"/>
        <v>79</v>
      </c>
      <c r="J182" t="str">
        <f t="shared" ref="J182:J245" si="1608">LEFT($B182,C182-1)</f>
        <v>59</v>
      </c>
      <c r="K182" t="str">
        <f t="shared" ref="K182:K245" si="1609">MID($B182, C182+1,D182-C182-1)</f>
        <v>Elpis</v>
      </c>
      <c r="L182" s="2" t="s">
        <v>385</v>
      </c>
      <c r="M182" s="4">
        <f t="shared" si="1175"/>
        <v>-2.1740431731510501</v>
      </c>
      <c r="N182" s="4">
        <f t="shared" si="1176"/>
        <v>1.7545051678627499</v>
      </c>
      <c r="O182" s="4">
        <f t="shared" si="1177"/>
        <v>0.52120666263849702</v>
      </c>
      <c r="Q182" t="str">
        <f t="shared" ref="Q182:Q245" si="1610">J182</f>
        <v>59</v>
      </c>
      <c r="R182" t="str">
        <f t="shared" ref="R182:R245" si="1611">K182</f>
        <v>Elpis</v>
      </c>
      <c r="S182" s="4">
        <f t="shared" ref="S182:S245" si="1612">M182</f>
        <v>-2.1740431731510501</v>
      </c>
      <c r="T182" s="4">
        <f t="shared" ref="T182:T245" si="1613">N182</f>
        <v>1.7545051678627499</v>
      </c>
      <c r="U182" s="4">
        <f t="shared" ref="U182:U245" si="1614">O182</f>
        <v>0.52120666263849702</v>
      </c>
      <c r="V182" s="4">
        <f t="shared" ref="V182:V245" si="1615">M183</f>
        <v>-7.1946254709526003E-3</v>
      </c>
      <c r="W182" s="4">
        <f t="shared" ref="W182:W245" si="1616">N183</f>
        <v>-6.6962833993130097E-3</v>
      </c>
      <c r="X182" s="4">
        <f t="shared" ref="X182:X245" si="1617">O183</f>
        <v>-1.6046692227952299E-3</v>
      </c>
    </row>
    <row r="183" spans="2:24" x14ac:dyDescent="0.35">
      <c r="B183" t="s">
        <v>678</v>
      </c>
      <c r="D183">
        <f t="shared" ref="D183:D246" si="1618">FIND("vx,vy,vz ",$B183)</f>
        <v>1</v>
      </c>
      <c r="E183">
        <f t="shared" ref="E183" si="1619">FIND(" ",$B183,D183+8)</f>
        <v>9</v>
      </c>
      <c r="F183">
        <f t="shared" ref="F183:G183" si="1620">FIND(" ",$B183,E183+1)</f>
        <v>31</v>
      </c>
      <c r="G183">
        <f t="shared" si="1620"/>
        <v>53</v>
      </c>
      <c r="H183">
        <f t="shared" si="1172"/>
        <v>75</v>
      </c>
      <c r="J183" t="str">
        <f t="shared" ref="J183:J246" si="1621">LEFT($B183,D183-1)</f>
        <v/>
      </c>
      <c r="L183" s="2" t="s">
        <v>386</v>
      </c>
      <c r="M183" s="4">
        <f t="shared" si="1175"/>
        <v>-7.1946254709526003E-3</v>
      </c>
      <c r="N183" s="4">
        <f t="shared" si="1176"/>
        <v>-6.6962833993130097E-3</v>
      </c>
      <c r="O183" s="4">
        <f t="shared" si="1177"/>
        <v>-1.6046692227952299E-3</v>
      </c>
    </row>
    <row r="184" spans="2:24" x14ac:dyDescent="0.35">
      <c r="B184" t="s">
        <v>679</v>
      </c>
      <c r="C184">
        <f t="shared" ref="C184:C247" si="1622">FIND(" ",$B184)</f>
        <v>3</v>
      </c>
      <c r="D184">
        <f t="shared" ref="D184:D247" si="1623">FIND(" x,y,z ",$B184)</f>
        <v>9</v>
      </c>
      <c r="E184">
        <f t="shared" ref="E184" si="1624">FIND(" ",$B184,D184+5)</f>
        <v>15</v>
      </c>
      <c r="F184">
        <f t="shared" ref="F184:G184" si="1625">FIND(" ",$B184,E184+1)</f>
        <v>37</v>
      </c>
      <c r="G184">
        <f t="shared" si="1625"/>
        <v>59</v>
      </c>
      <c r="H184">
        <f t="shared" si="1172"/>
        <v>81</v>
      </c>
      <c r="J184" t="str">
        <f t="shared" ref="J184:J247" si="1626">LEFT($B184,C184-1)</f>
        <v>62</v>
      </c>
      <c r="K184" t="str">
        <f t="shared" ref="K184:K247" si="1627">MID($B184, C184+1,D184-C184-1)</f>
        <v>Erato</v>
      </c>
      <c r="L184" s="2" t="s">
        <v>385</v>
      </c>
      <c r="M184" s="4">
        <f t="shared" si="1175"/>
        <v>-0.97415351423283703</v>
      </c>
      <c r="N184" s="4">
        <f t="shared" si="1176"/>
        <v>-3.1904448855666798</v>
      </c>
      <c r="O184" s="4">
        <f t="shared" si="1177"/>
        <v>-1.2648204375919501</v>
      </c>
      <c r="Q184" t="str">
        <f t="shared" ref="Q184:Q247" si="1628">J184</f>
        <v>62</v>
      </c>
      <c r="R184" t="str">
        <f t="shared" ref="R184:R247" si="1629">K184</f>
        <v>Erato</v>
      </c>
      <c r="S184" s="4">
        <f t="shared" ref="S184:S247" si="1630">M184</f>
        <v>-0.97415351423283703</v>
      </c>
      <c r="T184" s="4">
        <f t="shared" ref="T184:T247" si="1631">N184</f>
        <v>-3.1904448855666798</v>
      </c>
      <c r="U184" s="4">
        <f t="shared" ref="U184:U247" si="1632">O184</f>
        <v>-1.2648204375919501</v>
      </c>
      <c r="V184" s="4">
        <f t="shared" ref="V184:V247" si="1633">M185</f>
        <v>8.3044851391789291E-3</v>
      </c>
      <c r="W184" s="4">
        <f t="shared" ref="W184:W247" si="1634">N185</f>
        <v>-1.1766036338917E-3</v>
      </c>
      <c r="X184" s="4">
        <f t="shared" ref="X184:X247" si="1635">O185</f>
        <v>-7.6002438478828195E-4</v>
      </c>
    </row>
    <row r="185" spans="2:24" x14ac:dyDescent="0.35">
      <c r="B185" t="s">
        <v>680</v>
      </c>
      <c r="D185">
        <f t="shared" ref="D185:D248" si="1636">FIND("vx,vy,vz ",$B185)</f>
        <v>1</v>
      </c>
      <c r="E185">
        <f t="shared" ref="E185" si="1637">FIND(" ",$B185,D185+8)</f>
        <v>9</v>
      </c>
      <c r="F185">
        <f t="shared" ref="F185:G185" si="1638">FIND(" ",$B185,E185+1)</f>
        <v>30</v>
      </c>
      <c r="G185">
        <f t="shared" si="1638"/>
        <v>52</v>
      </c>
      <c r="H185">
        <f t="shared" si="1172"/>
        <v>74</v>
      </c>
      <c r="J185" t="str">
        <f t="shared" ref="J185:J248" si="1639">LEFT($B185,D185-1)</f>
        <v/>
      </c>
      <c r="L185" s="2" t="s">
        <v>386</v>
      </c>
      <c r="M185" s="4">
        <f t="shared" si="1175"/>
        <v>8.3044851391789291E-3</v>
      </c>
      <c r="N185" s="4">
        <f t="shared" si="1176"/>
        <v>-1.1766036338917E-3</v>
      </c>
      <c r="O185" s="4">
        <f t="shared" si="1177"/>
        <v>-7.6002438478828195E-4</v>
      </c>
    </row>
    <row r="186" spans="2:24" x14ac:dyDescent="0.35">
      <c r="B186" t="s">
        <v>681</v>
      </c>
      <c r="C186">
        <f t="shared" ref="C186:C249" si="1640">FIND(" ",$B186)</f>
        <v>3</v>
      </c>
      <c r="D186">
        <f t="shared" ref="D186:D249" si="1641">FIND(" x,y,z ",$B186)</f>
        <v>8</v>
      </c>
      <c r="E186">
        <f t="shared" ref="E186" si="1642">FIND(" ",$B186,D186+5)</f>
        <v>14</v>
      </c>
      <c r="F186">
        <f t="shared" ref="F186:G186" si="1643">FIND(" ",$B186,E186+1)</f>
        <v>35</v>
      </c>
      <c r="G186">
        <f t="shared" si="1643"/>
        <v>57</v>
      </c>
      <c r="H186">
        <f t="shared" si="1172"/>
        <v>79</v>
      </c>
      <c r="J186" t="str">
        <f t="shared" ref="J186:J249" si="1644">LEFT($B186,C186-1)</f>
        <v>68</v>
      </c>
      <c r="K186" t="str">
        <f t="shared" ref="K186:K249" si="1645">MID($B186, C186+1,D186-C186-1)</f>
        <v>Leto</v>
      </c>
      <c r="L186" s="2" t="s">
        <v>385</v>
      </c>
      <c r="M186" s="4">
        <f t="shared" si="1175"/>
        <v>2.1508321857825501</v>
      </c>
      <c r="N186" s="4">
        <f t="shared" si="1176"/>
        <v>-0.47270484222709602</v>
      </c>
      <c r="O186" s="4">
        <f t="shared" si="1177"/>
        <v>-0.50467533703753098</v>
      </c>
      <c r="Q186" t="str">
        <f t="shared" ref="Q186:Q249" si="1646">J186</f>
        <v>68</v>
      </c>
      <c r="R186" t="str">
        <f t="shared" ref="R186:R249" si="1647">K186</f>
        <v>Leto</v>
      </c>
      <c r="S186" s="4">
        <f t="shared" ref="S186:S249" si="1648">M186</f>
        <v>2.1508321857825501</v>
      </c>
      <c r="T186" s="4">
        <f t="shared" ref="T186:T249" si="1649">N186</f>
        <v>-0.47270484222709602</v>
      </c>
      <c r="U186" s="4">
        <f t="shared" ref="U186:U249" si="1650">O186</f>
        <v>-0.50467533703753098</v>
      </c>
      <c r="V186" s="4">
        <f t="shared" ref="V186:V249" si="1651">M187</f>
        <v>3.4478951599624598E-3</v>
      </c>
      <c r="W186" s="4">
        <f t="shared" ref="W186:W249" si="1652">N187</f>
        <v>1.0633207649093901E-2</v>
      </c>
      <c r="X186" s="4">
        <f t="shared" ref="X186:X249" si="1653">O187</f>
        <v>5.5317225290659596E-3</v>
      </c>
    </row>
    <row r="187" spans="2:24" x14ac:dyDescent="0.35">
      <c r="B187" t="s">
        <v>417</v>
      </c>
      <c r="D187">
        <f t="shared" ref="D187:D250" si="1654">FIND("vx,vy,vz ",$B187)</f>
        <v>1</v>
      </c>
      <c r="E187">
        <f t="shared" ref="E187" si="1655">FIND(" ",$B187,D187+8)</f>
        <v>9</v>
      </c>
      <c r="F187">
        <f t="shared" ref="F187:G187" si="1656">FIND(" ",$B187,E187+1)</f>
        <v>30</v>
      </c>
      <c r="G187">
        <f t="shared" si="1656"/>
        <v>51</v>
      </c>
      <c r="H187">
        <f t="shared" si="1172"/>
        <v>72</v>
      </c>
      <c r="J187" t="str">
        <f t="shared" ref="J187:J250" si="1657">LEFT($B187,D187-1)</f>
        <v/>
      </c>
      <c r="L187" s="2" t="s">
        <v>386</v>
      </c>
      <c r="M187" s="4">
        <f t="shared" si="1175"/>
        <v>3.4478951599624598E-3</v>
      </c>
      <c r="N187" s="4">
        <f t="shared" si="1176"/>
        <v>1.0633207649093901E-2</v>
      </c>
      <c r="O187" s="4">
        <f t="shared" si="1177"/>
        <v>5.5317225290659596E-3</v>
      </c>
    </row>
    <row r="188" spans="2:24" x14ac:dyDescent="0.35">
      <c r="B188" t="s">
        <v>682</v>
      </c>
      <c r="C188">
        <f t="shared" ref="C188:C251" si="1658">FIND(" ",$B188)</f>
        <v>3</v>
      </c>
      <c r="D188">
        <f t="shared" ref="D188:D251" si="1659">FIND(" x,y,z ",$B188)</f>
        <v>12</v>
      </c>
      <c r="E188">
        <f t="shared" ref="E188" si="1660">FIND(" ",$B188,D188+5)</f>
        <v>18</v>
      </c>
      <c r="F188">
        <f t="shared" ref="F188:G188" si="1661">FIND(" ",$B188,E188+1)</f>
        <v>40</v>
      </c>
      <c r="G188">
        <f t="shared" si="1661"/>
        <v>61</v>
      </c>
      <c r="H188">
        <f t="shared" si="1172"/>
        <v>82</v>
      </c>
      <c r="J188" t="str">
        <f t="shared" ref="J188:J251" si="1662">LEFT($B188,C188-1)</f>
        <v>70</v>
      </c>
      <c r="K188" t="str">
        <f t="shared" ref="K188:K251" si="1663">MID($B188, C188+1,D188-C188-1)</f>
        <v>Panopaea</v>
      </c>
      <c r="L188" s="2" t="s">
        <v>385</v>
      </c>
      <c r="M188" s="4">
        <f t="shared" si="1175"/>
        <v>-0.51273290815352801</v>
      </c>
      <c r="N188" s="4">
        <f t="shared" si="1176"/>
        <v>2.52394793034982</v>
      </c>
      <c r="O188" s="4">
        <f t="shared" si="1177"/>
        <v>1.61987886972412</v>
      </c>
      <c r="Q188" t="str">
        <f t="shared" ref="Q188:Q251" si="1664">J188</f>
        <v>70</v>
      </c>
      <c r="R188" t="str">
        <f t="shared" ref="R188:R251" si="1665">K188</f>
        <v>Panopaea</v>
      </c>
      <c r="S188" s="4">
        <f t="shared" ref="S188:S251" si="1666">M188</f>
        <v>-0.51273290815352801</v>
      </c>
      <c r="T188" s="4">
        <f t="shared" ref="T188:T251" si="1667">N188</f>
        <v>2.52394793034982</v>
      </c>
      <c r="U188" s="4">
        <f t="shared" ref="U188:U251" si="1668">O188</f>
        <v>1.61987886972412</v>
      </c>
      <c r="V188" s="4">
        <f t="shared" ref="V188:V251" si="1669">M189</f>
        <v>-8.87623340168049E-3</v>
      </c>
      <c r="W188" s="4">
        <f t="shared" ref="W188:W251" si="1670">N189</f>
        <v>-1.3905342866714801E-3</v>
      </c>
      <c r="X188" s="4">
        <f t="shared" ref="X188:X251" si="1671">O189</f>
        <v>7.4342111657064395E-4</v>
      </c>
    </row>
    <row r="189" spans="2:24" x14ac:dyDescent="0.35">
      <c r="B189" t="s">
        <v>683</v>
      </c>
      <c r="D189">
        <f t="shared" ref="D189:D252" si="1672">FIND("vx,vy,vz ",$B189)</f>
        <v>1</v>
      </c>
      <c r="E189">
        <f t="shared" ref="E189" si="1673">FIND(" ",$B189,D189+8)</f>
        <v>9</v>
      </c>
      <c r="F189">
        <f t="shared" ref="F189:G189" si="1674">FIND(" ",$B189,E189+1)</f>
        <v>31</v>
      </c>
      <c r="G189">
        <f t="shared" si="1674"/>
        <v>53</v>
      </c>
      <c r="H189">
        <f t="shared" si="1172"/>
        <v>74</v>
      </c>
      <c r="J189" t="str">
        <f t="shared" ref="J189:J252" si="1675">LEFT($B189,D189-1)</f>
        <v/>
      </c>
      <c r="L189" s="2" t="s">
        <v>386</v>
      </c>
      <c r="M189" s="4">
        <f t="shared" si="1175"/>
        <v>-8.87623340168049E-3</v>
      </c>
      <c r="N189" s="4">
        <f t="shared" si="1176"/>
        <v>-1.3905342866714801E-3</v>
      </c>
      <c r="O189" s="4">
        <f t="shared" si="1177"/>
        <v>7.4342111657064395E-4</v>
      </c>
    </row>
    <row r="190" spans="2:24" x14ac:dyDescent="0.35">
      <c r="B190" t="s">
        <v>684</v>
      </c>
      <c r="C190">
        <f t="shared" ref="C190:C253" si="1676">FIND(" ",$B190)</f>
        <v>3</v>
      </c>
      <c r="D190">
        <f t="shared" ref="D190:D253" si="1677">FIND(" x,y,z ",$B190)</f>
        <v>9</v>
      </c>
      <c r="E190">
        <f t="shared" ref="E190" si="1678">FIND(" ",$B190,D190+5)</f>
        <v>15</v>
      </c>
      <c r="F190">
        <f t="shared" ref="F190:G190" si="1679">FIND(" ",$B190,E190+1)</f>
        <v>37</v>
      </c>
      <c r="G190">
        <f t="shared" si="1679"/>
        <v>58</v>
      </c>
      <c r="H190">
        <f t="shared" si="1172"/>
        <v>79</v>
      </c>
      <c r="J190" t="str">
        <f t="shared" ref="J190:J253" si="1680">LEFT($B190,C190-1)</f>
        <v>71</v>
      </c>
      <c r="K190" t="str">
        <f t="shared" ref="K190:K253" si="1681">MID($B190, C190+1,D190-C190-1)</f>
        <v>Niobe</v>
      </c>
      <c r="L190" s="2" t="s">
        <v>385</v>
      </c>
      <c r="M190" s="4">
        <f t="shared" si="1175"/>
        <v>-2.1029637291525098</v>
      </c>
      <c r="N190" s="4">
        <f t="shared" si="1176"/>
        <v>1.40103462837823</v>
      </c>
      <c r="O190" s="4">
        <f t="shared" si="1177"/>
        <v>0.43052501347264799</v>
      </c>
      <c r="Q190" t="str">
        <f t="shared" ref="Q190:Q253" si="1682">J190</f>
        <v>71</v>
      </c>
      <c r="R190" t="str">
        <f t="shared" ref="R190:R253" si="1683">K190</f>
        <v>Niobe</v>
      </c>
      <c r="S190" s="4">
        <f t="shared" ref="S190:S253" si="1684">M190</f>
        <v>-2.1029637291525098</v>
      </c>
      <c r="T190" s="4">
        <f t="shared" ref="T190:T253" si="1685">N190</f>
        <v>1.40103462837823</v>
      </c>
      <c r="U190" s="4">
        <f t="shared" ref="U190:U253" si="1686">O190</f>
        <v>0.43052501347264799</v>
      </c>
      <c r="V190" s="4">
        <f t="shared" ref="V190:V253" si="1687">M191</f>
        <v>-4.0286562746377902E-3</v>
      </c>
      <c r="W190" s="4">
        <f t="shared" ref="W190:W253" si="1688">N191</f>
        <v>-7.0453290977393803E-3</v>
      </c>
      <c r="X190" s="4">
        <f t="shared" ref="X190:X253" si="1689">O191</f>
        <v>-7.5863435327035702E-3</v>
      </c>
    </row>
    <row r="191" spans="2:24" x14ac:dyDescent="0.35">
      <c r="B191" t="s">
        <v>685</v>
      </c>
      <c r="D191">
        <f t="shared" ref="D191:D254" si="1690">FIND("vx,vy,vz ",$B191)</f>
        <v>1</v>
      </c>
      <c r="E191">
        <f t="shared" ref="E191" si="1691">FIND(" ",$B191,D191+8)</f>
        <v>9</v>
      </c>
      <c r="F191">
        <f t="shared" ref="F191:G191" si="1692">FIND(" ",$B191,E191+1)</f>
        <v>31</v>
      </c>
      <c r="G191">
        <f t="shared" si="1692"/>
        <v>53</v>
      </c>
      <c r="H191">
        <f t="shared" si="1172"/>
        <v>75</v>
      </c>
      <c r="J191" t="str">
        <f t="shared" ref="J191:J254" si="1693">LEFT($B191,D191-1)</f>
        <v/>
      </c>
      <c r="L191" s="2" t="s">
        <v>386</v>
      </c>
      <c r="M191" s="4">
        <f t="shared" si="1175"/>
        <v>-4.0286562746377902E-3</v>
      </c>
      <c r="N191" s="4">
        <f t="shared" si="1176"/>
        <v>-7.0453290977393803E-3</v>
      </c>
      <c r="O191" s="4">
        <f t="shared" si="1177"/>
        <v>-7.5863435327035702E-3</v>
      </c>
    </row>
    <row r="192" spans="2:24" x14ac:dyDescent="0.35">
      <c r="B192" t="s">
        <v>686</v>
      </c>
      <c r="C192">
        <f t="shared" ref="C192:C255" si="1694">FIND(" ",$B192)</f>
        <v>3</v>
      </c>
      <c r="D192">
        <f t="shared" ref="D192:D255" si="1695">FIND(" x,y,z ",$B192)</f>
        <v>11</v>
      </c>
      <c r="E192">
        <f t="shared" ref="E192" si="1696">FIND(" ",$B192,D192+5)</f>
        <v>17</v>
      </c>
      <c r="F192">
        <f t="shared" ref="F192:G192" si="1697">FIND(" ",$B192,E192+1)</f>
        <v>39</v>
      </c>
      <c r="G192">
        <f t="shared" si="1697"/>
        <v>60</v>
      </c>
      <c r="H192">
        <f t="shared" si="1172"/>
        <v>81</v>
      </c>
      <c r="J192" t="str">
        <f t="shared" ref="J192:J255" si="1698">LEFT($B192,C192-1)</f>
        <v>72</v>
      </c>
      <c r="K192" t="str">
        <f t="shared" ref="K192:K255" si="1699">MID($B192, C192+1,D192-C192-1)</f>
        <v>Feronia</v>
      </c>
      <c r="L192" s="2" t="s">
        <v>385</v>
      </c>
      <c r="M192" s="4">
        <f t="shared" si="1175"/>
        <v>-0.69814533236682896</v>
      </c>
      <c r="N192" s="4">
        <f t="shared" si="1176"/>
        <v>2.2935788634698802</v>
      </c>
      <c r="O192" s="4">
        <f t="shared" si="1177"/>
        <v>0.74256222817623296</v>
      </c>
      <c r="Q192" t="str">
        <f t="shared" ref="Q192:Q255" si="1700">J192</f>
        <v>72</v>
      </c>
      <c r="R192" t="str">
        <f t="shared" ref="R192:R255" si="1701">K192</f>
        <v>Feronia</v>
      </c>
      <c r="S192" s="4">
        <f t="shared" ref="S192:S255" si="1702">M192</f>
        <v>-0.69814533236682896</v>
      </c>
      <c r="T192" s="4">
        <f t="shared" ref="T192:T255" si="1703">N192</f>
        <v>2.2935788634698802</v>
      </c>
      <c r="U192" s="4">
        <f t="shared" ref="U192:U255" si="1704">O192</f>
        <v>0.74256222817623296</v>
      </c>
      <c r="V192" s="4">
        <f t="shared" ref="V192:V255" si="1705">M193</f>
        <v>-9.9847511107936295E-3</v>
      </c>
      <c r="W192" s="4">
        <f t="shared" ref="W192:W255" si="1706">N193</f>
        <v>-2.03667476105341E-3</v>
      </c>
      <c r="X192" s="4">
        <f t="shared" ref="X192:X255" si="1707">O193</f>
        <v>-1.1635422964886501E-3</v>
      </c>
    </row>
    <row r="193" spans="2:24" x14ac:dyDescent="0.35">
      <c r="B193" t="s">
        <v>687</v>
      </c>
      <c r="D193">
        <f t="shared" ref="D193:D256" si="1708">FIND("vx,vy,vz ",$B193)</f>
        <v>1</v>
      </c>
      <c r="E193">
        <f t="shared" ref="E193" si="1709">FIND(" ",$B193,D193+8)</f>
        <v>9</v>
      </c>
      <c r="F193">
        <f t="shared" ref="F193:G193" si="1710">FIND(" ",$B193,E193+1)</f>
        <v>31</v>
      </c>
      <c r="G193">
        <f t="shared" si="1710"/>
        <v>53</v>
      </c>
      <c r="H193">
        <f t="shared" si="1172"/>
        <v>75</v>
      </c>
      <c r="J193" t="str">
        <f t="shared" ref="J193:J256" si="1711">LEFT($B193,D193-1)</f>
        <v/>
      </c>
      <c r="L193" s="2" t="s">
        <v>386</v>
      </c>
      <c r="M193" s="4">
        <f t="shared" si="1175"/>
        <v>-9.9847511107936295E-3</v>
      </c>
      <c r="N193" s="4">
        <f t="shared" si="1176"/>
        <v>-2.03667476105341E-3</v>
      </c>
      <c r="O193" s="4">
        <f t="shared" si="1177"/>
        <v>-1.1635422964886501E-3</v>
      </c>
    </row>
    <row r="194" spans="2:24" x14ac:dyDescent="0.35">
      <c r="B194" t="s">
        <v>418</v>
      </c>
      <c r="C194">
        <f t="shared" ref="C194:C257" si="1712">FIND(" ",$B194)</f>
        <v>3</v>
      </c>
      <c r="D194">
        <f t="shared" ref="D194:D257" si="1713">FIND(" x,y,z ",$B194)</f>
        <v>11</v>
      </c>
      <c r="E194">
        <f t="shared" ref="E194" si="1714">FIND(" ",$B194,D194+5)</f>
        <v>17</v>
      </c>
      <c r="F194">
        <f t="shared" ref="F194:G194" si="1715">FIND(" ",$B194,E194+1)</f>
        <v>38</v>
      </c>
      <c r="G194">
        <f t="shared" si="1715"/>
        <v>59</v>
      </c>
      <c r="H194">
        <f t="shared" si="1172"/>
        <v>80</v>
      </c>
      <c r="J194" t="str">
        <f t="shared" ref="J194:J257" si="1716">LEFT($B194,C194-1)</f>
        <v>74</v>
      </c>
      <c r="K194" t="str">
        <f t="shared" ref="K194:K257" si="1717">MID($B194, C194+1,D194-C194-1)</f>
        <v>Galatea</v>
      </c>
      <c r="L194" s="2" t="s">
        <v>385</v>
      </c>
      <c r="M194" s="4">
        <f t="shared" si="1175"/>
        <v>2.0029011407633002</v>
      </c>
      <c r="N194" s="4">
        <f t="shared" si="1176"/>
        <v>0.64080977392624905</v>
      </c>
      <c r="O194" s="4">
        <f t="shared" si="1177"/>
        <v>0.27475441129435602</v>
      </c>
      <c r="Q194" t="str">
        <f t="shared" ref="Q194:Q257" si="1718">J194</f>
        <v>74</v>
      </c>
      <c r="R194" t="str">
        <f t="shared" ref="R194:R257" si="1719">K194</f>
        <v>Galatea</v>
      </c>
      <c r="S194" s="4">
        <f t="shared" ref="S194:S257" si="1720">M194</f>
        <v>2.0029011407633002</v>
      </c>
      <c r="T194" s="4">
        <f t="shared" ref="T194:T257" si="1721">N194</f>
        <v>0.64080977392624905</v>
      </c>
      <c r="U194" s="4">
        <f t="shared" ref="U194:U257" si="1722">O194</f>
        <v>0.27475441129435602</v>
      </c>
      <c r="V194" s="4">
        <f t="shared" ref="V194:V257" si="1723">M195</f>
        <v>-3.9667160764683797E-3</v>
      </c>
      <c r="W194" s="4">
        <f t="shared" ref="W194:W257" si="1724">N195</f>
        <v>1.18267254817344E-2</v>
      </c>
      <c r="X194" s="4">
        <f t="shared" ref="X194:X257" si="1725">O195</f>
        <v>4.1192779149814502E-3</v>
      </c>
    </row>
    <row r="195" spans="2:24" x14ac:dyDescent="0.35">
      <c r="B195" t="s">
        <v>688</v>
      </c>
      <c r="D195">
        <f t="shared" ref="D195:D258" si="1726">FIND("vx,vy,vz ",$B195)</f>
        <v>1</v>
      </c>
      <c r="E195">
        <f t="shared" ref="E195" si="1727">FIND(" ",$B195,D195+8)</f>
        <v>9</v>
      </c>
      <c r="F195">
        <f t="shared" ref="F195:G195" si="1728">FIND(" ",$B195,E195+1)</f>
        <v>31</v>
      </c>
      <c r="G195">
        <f t="shared" si="1728"/>
        <v>52</v>
      </c>
      <c r="H195">
        <f t="shared" si="1172"/>
        <v>73</v>
      </c>
      <c r="J195" t="str">
        <f t="shared" ref="J195:J258" si="1729">LEFT($B195,D195-1)</f>
        <v/>
      </c>
      <c r="L195" s="2" t="s">
        <v>386</v>
      </c>
      <c r="M195" s="4">
        <f t="shared" si="1175"/>
        <v>-3.9667160764683797E-3</v>
      </c>
      <c r="N195" s="4">
        <f t="shared" si="1176"/>
        <v>1.18267254817344E-2</v>
      </c>
      <c r="O195" s="4">
        <f t="shared" si="1177"/>
        <v>4.1192779149814502E-3</v>
      </c>
    </row>
    <row r="196" spans="2:24" x14ac:dyDescent="0.35">
      <c r="B196" t="s">
        <v>689</v>
      </c>
      <c r="C196">
        <f t="shared" ref="C196:C259" si="1730">FIND(" ",$B196)</f>
        <v>3</v>
      </c>
      <c r="D196">
        <f t="shared" ref="D196:D259" si="1731">FIND(" x,y,z ",$B196)</f>
        <v>12</v>
      </c>
      <c r="E196">
        <f t="shared" ref="E196" si="1732">FIND(" ",$B196,D196+5)</f>
        <v>18</v>
      </c>
      <c r="F196">
        <f t="shared" ref="F196:G196" si="1733">FIND(" ",$B196,E196+1)</f>
        <v>40</v>
      </c>
      <c r="G196">
        <f t="shared" si="1733"/>
        <v>61</v>
      </c>
      <c r="H196">
        <f t="shared" si="1172"/>
        <v>82</v>
      </c>
      <c r="J196" t="str">
        <f t="shared" ref="J196:J259" si="1734">LEFT($B196,C196-1)</f>
        <v>75</v>
      </c>
      <c r="K196" t="str">
        <f t="shared" ref="K196:K259" si="1735">MID($B196, C196+1,D196-C196-1)</f>
        <v>Eurydike</v>
      </c>
      <c r="L196" s="2" t="s">
        <v>385</v>
      </c>
      <c r="M196" s="4">
        <f t="shared" si="1175"/>
        <v>-3.20084230513765</v>
      </c>
      <c r="N196" s="4">
        <f t="shared" si="1176"/>
        <v>1.2209754906566801</v>
      </c>
      <c r="O196" s="4">
        <f t="shared" si="1177"/>
        <v>0.66275278181248398</v>
      </c>
      <c r="Q196" t="str">
        <f t="shared" ref="Q196:Q259" si="1736">J196</f>
        <v>75</v>
      </c>
      <c r="R196" t="str">
        <f t="shared" ref="R196:R259" si="1737">K196</f>
        <v>Eurydike</v>
      </c>
      <c r="S196" s="4">
        <f t="shared" ref="S196:S259" si="1738">M196</f>
        <v>-3.20084230513765</v>
      </c>
      <c r="T196" s="4">
        <f t="shared" ref="T196:T259" si="1739">N196</f>
        <v>1.2209754906566801</v>
      </c>
      <c r="U196" s="4">
        <f t="shared" ref="U196:U259" si="1740">O196</f>
        <v>0.66275278181248398</v>
      </c>
      <c r="V196" s="4">
        <f t="shared" ref="V196:V259" si="1741">M197</f>
        <v>-3.1484226341620398E-3</v>
      </c>
      <c r="W196" s="4">
        <f t="shared" ref="W196:W259" si="1742">N197</f>
        <v>-6.1543682634638596E-3</v>
      </c>
      <c r="X196" s="4">
        <f t="shared" ref="X196:X259" si="1743">O197</f>
        <v>-3.3343454238772101E-3</v>
      </c>
    </row>
    <row r="197" spans="2:24" x14ac:dyDescent="0.35">
      <c r="B197" t="s">
        <v>690</v>
      </c>
      <c r="D197">
        <f t="shared" ref="D197:D260" si="1744">FIND("vx,vy,vz ",$B197)</f>
        <v>1</v>
      </c>
      <c r="E197">
        <f t="shared" ref="E197" si="1745">FIND(" ",$B197,D197+8)</f>
        <v>9</v>
      </c>
      <c r="F197">
        <f t="shared" ref="F197:G197" si="1746">FIND(" ",$B197,E197+1)</f>
        <v>31</v>
      </c>
      <c r="G197">
        <f t="shared" si="1746"/>
        <v>53</v>
      </c>
      <c r="H197">
        <f t="shared" si="1172"/>
        <v>75</v>
      </c>
      <c r="J197" t="str">
        <f t="shared" ref="J197:J260" si="1747">LEFT($B197,D197-1)</f>
        <v/>
      </c>
      <c r="L197" s="2" t="s">
        <v>386</v>
      </c>
      <c r="M197" s="4">
        <f t="shared" si="1175"/>
        <v>-3.1484226341620398E-3</v>
      </c>
      <c r="N197" s="4">
        <f t="shared" si="1176"/>
        <v>-6.1543682634638596E-3</v>
      </c>
      <c r="O197" s="4">
        <f t="shared" si="1177"/>
        <v>-3.3343454238772101E-3</v>
      </c>
    </row>
    <row r="198" spans="2:24" x14ac:dyDescent="0.35">
      <c r="B198" t="s">
        <v>419</v>
      </c>
      <c r="C198">
        <f t="shared" ref="C198:C261" si="1748">FIND(" ",$B198)</f>
        <v>3</v>
      </c>
      <c r="D198">
        <f t="shared" ref="D198:D261" si="1749">FIND(" x,y,z ",$B198)</f>
        <v>9</v>
      </c>
      <c r="E198">
        <f t="shared" ref="E198" si="1750">FIND(" ",$B198,D198+5)</f>
        <v>15</v>
      </c>
      <c r="F198">
        <f t="shared" ref="F198:G198" si="1751">FIND(" ",$B198,E198+1)</f>
        <v>36</v>
      </c>
      <c r="G198">
        <f t="shared" si="1751"/>
        <v>57</v>
      </c>
      <c r="H198">
        <f t="shared" ref="H198:H261" si="1752">LEN($B198)+1</f>
        <v>78</v>
      </c>
      <c r="J198" t="str">
        <f t="shared" ref="J198:J261" si="1753">LEFT($B198,C198-1)</f>
        <v>76</v>
      </c>
      <c r="K198" t="str">
        <f t="shared" ref="K198:K261" si="1754">MID($B198, C198+1,D198-C198-1)</f>
        <v>Freia</v>
      </c>
      <c r="L198" s="2" t="s">
        <v>385</v>
      </c>
      <c r="M198" s="4">
        <f t="shared" ref="M198:M261" si="1755">VALUE(MID($B198,E198,F198-E198))</f>
        <v>2.6353607684238201</v>
      </c>
      <c r="N198" s="4">
        <f t="shared" ref="N198:N261" si="1756">VALUE(MID($B198,F198,G198-F198))</f>
        <v>1.4378846308989299</v>
      </c>
      <c r="O198" s="4">
        <f t="shared" ref="O198:O261" si="1757">VALUE(MID($B198,G198,H198-G198))</f>
        <v>0.61513175819221</v>
      </c>
      <c r="Q198" t="str">
        <f t="shared" ref="Q198:Q261" si="1758">J198</f>
        <v>76</v>
      </c>
      <c r="R198" t="str">
        <f t="shared" ref="R198:R261" si="1759">K198</f>
        <v>Freia</v>
      </c>
      <c r="S198" s="4">
        <f t="shared" ref="S198:S261" si="1760">M198</f>
        <v>2.6353607684238201</v>
      </c>
      <c r="T198" s="4">
        <f t="shared" ref="T198:T261" si="1761">N198</f>
        <v>1.4378846308989299</v>
      </c>
      <c r="U198" s="4">
        <f t="shared" ref="U198:U261" si="1762">O198</f>
        <v>0.61513175819221</v>
      </c>
      <c r="V198" s="4">
        <f t="shared" ref="V198:V261" si="1763">M199</f>
        <v>-6.6492691264036603E-3</v>
      </c>
      <c r="W198" s="4">
        <f t="shared" ref="W198:W261" si="1764">N199</f>
        <v>7.3195144176580202E-3</v>
      </c>
      <c r="X198" s="4">
        <f t="shared" ref="X198:X261" si="1765">O199</f>
        <v>2.7785823338919002E-3</v>
      </c>
    </row>
    <row r="199" spans="2:24" x14ac:dyDescent="0.35">
      <c r="B199" t="s">
        <v>691</v>
      </c>
      <c r="D199">
        <f t="shared" ref="D199:D262" si="1766">FIND("vx,vy,vz ",$B199)</f>
        <v>1</v>
      </c>
      <c r="E199">
        <f t="shared" ref="E199" si="1767">FIND(" ",$B199,D199+8)</f>
        <v>9</v>
      </c>
      <c r="F199">
        <f t="shared" ref="F199:G199" si="1768">FIND(" ",$B199,E199+1)</f>
        <v>31</v>
      </c>
      <c r="G199">
        <f t="shared" si="1768"/>
        <v>52</v>
      </c>
      <c r="H199">
        <f t="shared" si="1752"/>
        <v>73</v>
      </c>
      <c r="J199" t="str">
        <f t="shared" ref="J199:J262" si="1769">LEFT($B199,D199-1)</f>
        <v/>
      </c>
      <c r="L199" s="2" t="s">
        <v>386</v>
      </c>
      <c r="M199" s="4">
        <f t="shared" si="1755"/>
        <v>-6.6492691264036603E-3</v>
      </c>
      <c r="N199" s="4">
        <f t="shared" si="1756"/>
        <v>7.3195144176580202E-3</v>
      </c>
      <c r="O199" s="4">
        <f t="shared" si="1757"/>
        <v>2.7785823338919002E-3</v>
      </c>
    </row>
    <row r="200" spans="2:24" x14ac:dyDescent="0.35">
      <c r="B200" t="s">
        <v>692</v>
      </c>
      <c r="C200">
        <f t="shared" ref="C200:C263" si="1770">FIND(" ",$B200)</f>
        <v>3</v>
      </c>
      <c r="D200">
        <f t="shared" ref="D200:D263" si="1771">FIND(" x,y,z ",$B200)</f>
        <v>10</v>
      </c>
      <c r="E200">
        <f t="shared" ref="E200" si="1772">FIND(" ",$B200,D200+5)</f>
        <v>16</v>
      </c>
      <c r="F200">
        <f t="shared" ref="F200:G200" si="1773">FIND(" ",$B200,E200+1)</f>
        <v>38</v>
      </c>
      <c r="G200">
        <f t="shared" si="1773"/>
        <v>60</v>
      </c>
      <c r="H200">
        <f t="shared" si="1752"/>
        <v>82</v>
      </c>
      <c r="J200" t="str">
        <f t="shared" ref="J200:J263" si="1774">LEFT($B200,C200-1)</f>
        <v>77</v>
      </c>
      <c r="K200" t="str">
        <f t="shared" ref="K200:K263" si="1775">MID($B200, C200+1,D200-C200-1)</f>
        <v>Frigga</v>
      </c>
      <c r="L200" s="2" t="s">
        <v>385</v>
      </c>
      <c r="M200" s="4">
        <f t="shared" si="1755"/>
        <v>-2.6902467214238501</v>
      </c>
      <c r="N200" s="4">
        <f t="shared" si="1756"/>
        <v>-1.0253859486892201</v>
      </c>
      <c r="O200" s="4">
        <f t="shared" si="1757"/>
        <v>-0.49289853657989902</v>
      </c>
      <c r="Q200" t="str">
        <f t="shared" ref="Q200:Q263" si="1776">J200</f>
        <v>77</v>
      </c>
      <c r="R200" t="str">
        <f t="shared" ref="R200:R263" si="1777">K200</f>
        <v>Frigga</v>
      </c>
      <c r="S200" s="4">
        <f t="shared" ref="S200:S263" si="1778">M200</f>
        <v>-2.6902467214238501</v>
      </c>
      <c r="T200" s="4">
        <f t="shared" ref="T200:T263" si="1779">N200</f>
        <v>-1.0253859486892201</v>
      </c>
      <c r="U200" s="4">
        <f t="shared" ref="U200:U263" si="1780">O200</f>
        <v>-0.49289853657989902</v>
      </c>
      <c r="V200" s="4">
        <f t="shared" ref="V200:V263" si="1781">M201</f>
        <v>2.9013239447061301E-3</v>
      </c>
      <c r="W200" s="4">
        <f t="shared" ref="W200:W263" si="1782">N201</f>
        <v>-8.2144176616686208E-3</v>
      </c>
      <c r="X200" s="4">
        <f t="shared" ref="X200:X263" si="1783">O201</f>
        <v>-3.9907966398635896E-3</v>
      </c>
    </row>
    <row r="201" spans="2:24" x14ac:dyDescent="0.35">
      <c r="B201" t="s">
        <v>693</v>
      </c>
      <c r="D201">
        <f t="shared" ref="D201:D264" si="1784">FIND("vx,vy,vz ",$B201)</f>
        <v>1</v>
      </c>
      <c r="E201">
        <f t="shared" ref="E201" si="1785">FIND(" ",$B201,D201+8)</f>
        <v>9</v>
      </c>
      <c r="F201">
        <f t="shared" ref="F201:G201" si="1786">FIND(" ",$B201,E201+1)</f>
        <v>30</v>
      </c>
      <c r="G201">
        <f t="shared" si="1786"/>
        <v>52</v>
      </c>
      <c r="H201">
        <f t="shared" si="1752"/>
        <v>74</v>
      </c>
      <c r="J201" t="str">
        <f t="shared" ref="J201:J264" si="1787">LEFT($B201,D201-1)</f>
        <v/>
      </c>
      <c r="L201" s="2" t="s">
        <v>386</v>
      </c>
      <c r="M201" s="4">
        <f t="shared" si="1755"/>
        <v>2.9013239447061301E-3</v>
      </c>
      <c r="N201" s="4">
        <f t="shared" si="1756"/>
        <v>-8.2144176616686208E-3</v>
      </c>
      <c r="O201" s="4">
        <f t="shared" si="1757"/>
        <v>-3.9907966398635896E-3</v>
      </c>
    </row>
    <row r="202" spans="2:24" x14ac:dyDescent="0.35">
      <c r="B202" t="s">
        <v>694</v>
      </c>
      <c r="C202">
        <f t="shared" ref="C202:C265" si="1788">FIND(" ",$B202)</f>
        <v>3</v>
      </c>
      <c r="D202">
        <f t="shared" ref="D202:D265" si="1789">FIND(" x,y,z ",$B202)</f>
        <v>12</v>
      </c>
      <c r="E202">
        <f t="shared" ref="E202" si="1790">FIND(" ",$B202,D202+5)</f>
        <v>18</v>
      </c>
      <c r="F202">
        <f t="shared" ref="F202:G202" si="1791">FIND(" ",$B202,E202+1)</f>
        <v>40</v>
      </c>
      <c r="G202">
        <f t="shared" si="1791"/>
        <v>62</v>
      </c>
      <c r="H202">
        <f t="shared" si="1752"/>
        <v>84</v>
      </c>
      <c r="J202" t="str">
        <f t="shared" ref="J202:J265" si="1792">LEFT($B202,C202-1)</f>
        <v>79</v>
      </c>
      <c r="K202" t="str">
        <f t="shared" ref="K202:K265" si="1793">MID($B202, C202+1,D202-C202-1)</f>
        <v>Eurynome</v>
      </c>
      <c r="L202" s="2" t="s">
        <v>385</v>
      </c>
      <c r="M202" s="4">
        <f t="shared" si="1755"/>
        <v>-0.85537526361938099</v>
      </c>
      <c r="N202" s="4">
        <f t="shared" si="1756"/>
        <v>-2.5587062564104901</v>
      </c>
      <c r="O202" s="4">
        <f t="shared" si="1757"/>
        <v>-0.93156661010281805</v>
      </c>
      <c r="Q202" t="str">
        <f t="shared" ref="Q202:Q265" si="1794">J202</f>
        <v>79</v>
      </c>
      <c r="R202" t="str">
        <f t="shared" ref="R202:R265" si="1795">K202</f>
        <v>Eurynome</v>
      </c>
      <c r="S202" s="4">
        <f t="shared" ref="S202:S265" si="1796">M202</f>
        <v>-0.85537526361938099</v>
      </c>
      <c r="T202" s="4">
        <f t="shared" ref="T202:T265" si="1797">N202</f>
        <v>-2.5587062564104901</v>
      </c>
      <c r="U202" s="4">
        <f t="shared" ref="U202:U265" si="1798">O202</f>
        <v>-0.93156661010281805</v>
      </c>
      <c r="V202" s="4">
        <f t="shared" ref="V202:V265" si="1799">M203</f>
        <v>9.0851513484554395E-3</v>
      </c>
      <c r="W202" s="4">
        <f t="shared" ref="W202:W265" si="1800">N203</f>
        <v>-1.8946514040252499E-3</v>
      </c>
      <c r="X202" s="4">
        <f t="shared" ref="X202:X265" si="1801">O203</f>
        <v>-3.0742433513096198E-4</v>
      </c>
    </row>
    <row r="203" spans="2:24" x14ac:dyDescent="0.35">
      <c r="B203" t="s">
        <v>695</v>
      </c>
      <c r="D203">
        <f t="shared" ref="D203:D266" si="1802">FIND("vx,vy,vz ",$B203)</f>
        <v>1</v>
      </c>
      <c r="E203">
        <f t="shared" ref="E203" si="1803">FIND(" ",$B203,D203+8)</f>
        <v>9</v>
      </c>
      <c r="F203">
        <f t="shared" ref="F203:G203" si="1804">FIND(" ",$B203,E203+1)</f>
        <v>30</v>
      </c>
      <c r="G203">
        <f t="shared" si="1804"/>
        <v>52</v>
      </c>
      <c r="H203">
        <f t="shared" si="1752"/>
        <v>74</v>
      </c>
      <c r="J203" t="str">
        <f t="shared" ref="J203:J266" si="1805">LEFT($B203,D203-1)</f>
        <v/>
      </c>
      <c r="L203" s="2" t="s">
        <v>386</v>
      </c>
      <c r="M203" s="4">
        <f t="shared" si="1755"/>
        <v>9.0851513484554395E-3</v>
      </c>
      <c r="N203" s="4">
        <f t="shared" si="1756"/>
        <v>-1.8946514040252499E-3</v>
      </c>
      <c r="O203" s="4">
        <f t="shared" si="1757"/>
        <v>-3.0742433513096198E-4</v>
      </c>
    </row>
    <row r="204" spans="2:24" x14ac:dyDescent="0.35">
      <c r="B204" t="s">
        <v>696</v>
      </c>
      <c r="C204">
        <f t="shared" ref="C204:C267" si="1806">FIND(" ",$B204)</f>
        <v>3</v>
      </c>
      <c r="D204">
        <f t="shared" ref="D204:D267" si="1807">FIND(" x,y,z ",$B204)</f>
        <v>10</v>
      </c>
      <c r="E204">
        <f t="shared" ref="E204" si="1808">FIND(" ",$B204,D204+5)</f>
        <v>16</v>
      </c>
      <c r="F204">
        <f t="shared" ref="F204:G204" si="1809">FIND(" ",$B204,E204+1)</f>
        <v>37</v>
      </c>
      <c r="G204">
        <f t="shared" si="1809"/>
        <v>59</v>
      </c>
      <c r="H204">
        <f t="shared" si="1752"/>
        <v>81</v>
      </c>
      <c r="J204" t="str">
        <f t="shared" ref="J204:J267" si="1810">LEFT($B204,C204-1)</f>
        <v>80</v>
      </c>
      <c r="K204" t="str">
        <f t="shared" ref="K204:K267" si="1811">MID($B204, C204+1,D204-C204-1)</f>
        <v>Sappho</v>
      </c>
      <c r="L204" s="2" t="s">
        <v>385</v>
      </c>
      <c r="M204" s="4">
        <f t="shared" si="1755"/>
        <v>1.60853718563102</v>
      </c>
      <c r="N204" s="4">
        <f t="shared" si="1756"/>
        <v>-0.94657159621717302</v>
      </c>
      <c r="O204" s="4">
        <f t="shared" si="1757"/>
        <v>-0.12370234448876</v>
      </c>
      <c r="Q204" t="str">
        <f t="shared" ref="Q204:Q267" si="1812">J204</f>
        <v>80</v>
      </c>
      <c r="R204" t="str">
        <f t="shared" ref="R204:R267" si="1813">K204</f>
        <v>Sappho</v>
      </c>
      <c r="S204" s="4">
        <f t="shared" ref="S204:S267" si="1814">M204</f>
        <v>1.60853718563102</v>
      </c>
      <c r="T204" s="4">
        <f t="shared" ref="T204:T267" si="1815">N204</f>
        <v>-0.94657159621717302</v>
      </c>
      <c r="U204" s="4">
        <f t="shared" ref="U204:U267" si="1816">O204</f>
        <v>-0.12370234448876</v>
      </c>
      <c r="V204" s="4">
        <f t="shared" ref="V204:V267" si="1817">M205</f>
        <v>5.9072888927187402E-3</v>
      </c>
      <c r="W204" s="4">
        <f t="shared" ref="W204:W267" si="1818">N205</f>
        <v>1.1656883717961201E-2</v>
      </c>
      <c r="X204" s="4">
        <f t="shared" ref="X204:X267" si="1819">O205</f>
        <v>4.0897248918080097E-3</v>
      </c>
    </row>
    <row r="205" spans="2:24" x14ac:dyDescent="0.35">
      <c r="B205" t="s">
        <v>420</v>
      </c>
      <c r="D205">
        <f t="shared" ref="D205:D268" si="1820">FIND("vx,vy,vz ",$B205)</f>
        <v>1</v>
      </c>
      <c r="E205">
        <f t="shared" ref="E205" si="1821">FIND(" ",$B205,D205+8)</f>
        <v>9</v>
      </c>
      <c r="F205">
        <f t="shared" ref="F205:G205" si="1822">FIND(" ",$B205,E205+1)</f>
        <v>30</v>
      </c>
      <c r="G205">
        <f t="shared" si="1822"/>
        <v>51</v>
      </c>
      <c r="H205">
        <f t="shared" si="1752"/>
        <v>72</v>
      </c>
      <c r="J205" t="str">
        <f t="shared" ref="J205:J268" si="1823">LEFT($B205,D205-1)</f>
        <v/>
      </c>
      <c r="L205" s="2" t="s">
        <v>386</v>
      </c>
      <c r="M205" s="4">
        <f t="shared" si="1755"/>
        <v>5.9072888927187402E-3</v>
      </c>
      <c r="N205" s="4">
        <f t="shared" si="1756"/>
        <v>1.1656883717961201E-2</v>
      </c>
      <c r="O205" s="4">
        <f t="shared" si="1757"/>
        <v>4.0897248918080097E-3</v>
      </c>
    </row>
    <row r="206" spans="2:24" x14ac:dyDescent="0.35">
      <c r="B206" t="s">
        <v>697</v>
      </c>
      <c r="C206">
        <f t="shared" ref="C206:C269" si="1824">FIND(" ",$B206)</f>
        <v>3</v>
      </c>
      <c r="D206">
        <f t="shared" ref="D206:D269" si="1825">FIND(" x,y,z ",$B206)</f>
        <v>15</v>
      </c>
      <c r="E206">
        <f t="shared" ref="E206" si="1826">FIND(" ",$B206,D206+5)</f>
        <v>21</v>
      </c>
      <c r="F206">
        <f t="shared" ref="F206:G206" si="1827">FIND(" ",$B206,E206+1)</f>
        <v>43</v>
      </c>
      <c r="G206">
        <f t="shared" si="1827"/>
        <v>65</v>
      </c>
      <c r="H206">
        <f t="shared" si="1752"/>
        <v>87</v>
      </c>
      <c r="J206" t="str">
        <f t="shared" ref="J206:J269" si="1828">LEFT($B206,C206-1)</f>
        <v>81</v>
      </c>
      <c r="K206" t="str">
        <f t="shared" ref="K206:K269" si="1829">MID($B206, C206+1,D206-C206-1)</f>
        <v>Terpsichore</v>
      </c>
      <c r="L206" s="2" t="s">
        <v>385</v>
      </c>
      <c r="M206" s="4">
        <f t="shared" si="1755"/>
        <v>-0.299527408394068</v>
      </c>
      <c r="N206" s="4">
        <f t="shared" si="1756"/>
        <v>-2.82013629056202</v>
      </c>
      <c r="O206" s="4">
        <f t="shared" si="1757"/>
        <v>-1.71161663096641</v>
      </c>
      <c r="Q206" t="str">
        <f t="shared" ref="Q206:Q269" si="1830">J206</f>
        <v>81</v>
      </c>
      <c r="R206" t="str">
        <f t="shared" ref="R206:R269" si="1831">K206</f>
        <v>Terpsichore</v>
      </c>
      <c r="S206" s="4">
        <f t="shared" ref="S206:S269" si="1832">M206</f>
        <v>-0.299527408394068</v>
      </c>
      <c r="T206" s="4">
        <f t="shared" ref="T206:T269" si="1833">N206</f>
        <v>-2.82013629056202</v>
      </c>
      <c r="U206" s="4">
        <f t="shared" ref="U206:U269" si="1834">O206</f>
        <v>-1.71161663096641</v>
      </c>
      <c r="V206" s="4">
        <f t="shared" ref="V206:V269" si="1835">M207</f>
        <v>8.6423576665034807E-3</v>
      </c>
      <c r="W206" s="4">
        <f t="shared" ref="W206:W269" si="1836">N207</f>
        <v>3.9297515546774002E-4</v>
      </c>
      <c r="X206" s="4">
        <f t="shared" ref="X206:X269" si="1837">O207</f>
        <v>1.8507980297504301E-4</v>
      </c>
    </row>
    <row r="207" spans="2:24" x14ac:dyDescent="0.35">
      <c r="B207" t="s">
        <v>421</v>
      </c>
      <c r="D207">
        <f t="shared" ref="D207:D270" si="1838">FIND("vx,vy,vz ",$B207)</f>
        <v>1</v>
      </c>
      <c r="E207">
        <f t="shared" ref="E207" si="1839">FIND(" ",$B207,D207+8)</f>
        <v>9</v>
      </c>
      <c r="F207">
        <f t="shared" ref="F207:G207" si="1840">FIND(" ",$B207,E207+1)</f>
        <v>30</v>
      </c>
      <c r="G207">
        <f t="shared" si="1840"/>
        <v>51</v>
      </c>
      <c r="H207">
        <f t="shared" si="1752"/>
        <v>72</v>
      </c>
      <c r="J207" t="str">
        <f t="shared" ref="J207:J270" si="1841">LEFT($B207,D207-1)</f>
        <v/>
      </c>
      <c r="L207" s="2" t="s">
        <v>386</v>
      </c>
      <c r="M207" s="4">
        <f t="shared" si="1755"/>
        <v>8.6423576665034807E-3</v>
      </c>
      <c r="N207" s="4">
        <f t="shared" si="1756"/>
        <v>3.9297515546774002E-4</v>
      </c>
      <c r="O207" s="4">
        <f t="shared" si="1757"/>
        <v>1.8507980297504301E-4</v>
      </c>
    </row>
    <row r="208" spans="2:24" x14ac:dyDescent="0.35">
      <c r="B208" t="s">
        <v>698</v>
      </c>
      <c r="C208">
        <f t="shared" ref="C208:C271" si="1842">FIND(" ",$B208)</f>
        <v>3</v>
      </c>
      <c r="D208">
        <f t="shared" ref="D208:D271" si="1843">FIND(" x,y,z ",$B208)</f>
        <v>11</v>
      </c>
      <c r="E208">
        <f t="shared" ref="E208" si="1844">FIND(" ",$B208,D208+5)</f>
        <v>17</v>
      </c>
      <c r="F208">
        <f t="shared" ref="F208:G208" si="1845">FIND(" ",$B208,E208+1)</f>
        <v>38</v>
      </c>
      <c r="G208">
        <f t="shared" si="1845"/>
        <v>60</v>
      </c>
      <c r="H208">
        <f t="shared" si="1752"/>
        <v>82</v>
      </c>
      <c r="J208" t="str">
        <f t="shared" ref="J208:J271" si="1846">LEFT($B208,C208-1)</f>
        <v>82</v>
      </c>
      <c r="K208" t="str">
        <f t="shared" ref="K208:K271" si="1847">MID($B208, C208+1,D208-C208-1)</f>
        <v>Alkmene</v>
      </c>
      <c r="L208" s="2" t="s">
        <v>385</v>
      </c>
      <c r="M208" s="4">
        <f t="shared" si="1755"/>
        <v>3.1601512206738702</v>
      </c>
      <c r="N208" s="4">
        <f t="shared" si="1756"/>
        <v>-0.51768831065563403</v>
      </c>
      <c r="O208" s="4">
        <f t="shared" si="1757"/>
        <v>-0.33034604920162502</v>
      </c>
      <c r="Q208" t="str">
        <f t="shared" ref="Q208:Q271" si="1848">J208</f>
        <v>82</v>
      </c>
      <c r="R208" t="str">
        <f t="shared" ref="R208:R271" si="1849">K208</f>
        <v>Alkmene</v>
      </c>
      <c r="S208" s="4">
        <f t="shared" ref="S208:S271" si="1850">M208</f>
        <v>3.1601512206738702</v>
      </c>
      <c r="T208" s="4">
        <f t="shared" ref="T208:T271" si="1851">N208</f>
        <v>-0.51768831065563403</v>
      </c>
      <c r="U208" s="4">
        <f t="shared" ref="U208:U271" si="1852">O208</f>
        <v>-0.33034604920162502</v>
      </c>
      <c r="V208" s="4">
        <f t="shared" ref="V208:V271" si="1853">M209</f>
        <v>3.7286701059964999E-4</v>
      </c>
      <c r="W208" s="4">
        <f t="shared" ref="W208:W271" si="1854">N209</f>
        <v>7.8748991150792407E-3</v>
      </c>
      <c r="X208" s="4">
        <f t="shared" ref="X208:X271" si="1855">O209</f>
        <v>3.8287895138164798E-3</v>
      </c>
    </row>
    <row r="209" spans="2:24" x14ac:dyDescent="0.35">
      <c r="B209" t="s">
        <v>422</v>
      </c>
      <c r="D209">
        <f t="shared" ref="D209:D272" si="1856">FIND("vx,vy,vz ",$B209)</f>
        <v>1</v>
      </c>
      <c r="E209">
        <f t="shared" ref="E209" si="1857">FIND(" ",$B209,D209+8)</f>
        <v>9</v>
      </c>
      <c r="F209">
        <f t="shared" ref="F209:G209" si="1858">FIND(" ",$B209,E209+1)</f>
        <v>30</v>
      </c>
      <c r="G209">
        <f t="shared" si="1858"/>
        <v>51</v>
      </c>
      <c r="H209">
        <f t="shared" si="1752"/>
        <v>72</v>
      </c>
      <c r="J209" t="str">
        <f t="shared" ref="J209:J272" si="1859">LEFT($B209,D209-1)</f>
        <v/>
      </c>
      <c r="L209" s="2" t="s">
        <v>386</v>
      </c>
      <c r="M209" s="4">
        <f t="shared" si="1755"/>
        <v>3.7286701059964999E-4</v>
      </c>
      <c r="N209" s="4">
        <f t="shared" si="1756"/>
        <v>7.8748991150792407E-3</v>
      </c>
      <c r="O209" s="4">
        <f t="shared" si="1757"/>
        <v>3.8287895138164798E-3</v>
      </c>
    </row>
    <row r="210" spans="2:24" x14ac:dyDescent="0.35">
      <c r="B210" t="s">
        <v>423</v>
      </c>
      <c r="C210">
        <f t="shared" ref="C210:C273" si="1860">FIND(" ",$B210)</f>
        <v>3</v>
      </c>
      <c r="D210">
        <f t="shared" ref="D210:D273" si="1861">FIND(" x,y,z ",$B210)</f>
        <v>11</v>
      </c>
      <c r="E210">
        <f t="shared" ref="E210" si="1862">FIND(" ",$B210,D210+5)</f>
        <v>17</v>
      </c>
      <c r="F210">
        <f t="shared" ref="F210:G210" si="1863">FIND(" ",$B210,E210+1)</f>
        <v>38</v>
      </c>
      <c r="G210">
        <f t="shared" si="1863"/>
        <v>59</v>
      </c>
      <c r="H210">
        <f t="shared" si="1752"/>
        <v>80</v>
      </c>
      <c r="J210" t="str">
        <f t="shared" ref="J210:J273" si="1864">LEFT($B210,C210-1)</f>
        <v>83</v>
      </c>
      <c r="K210" t="str">
        <f t="shared" ref="K210:K273" si="1865">MID($B210, C210+1,D210-C210-1)</f>
        <v>Beatrix</v>
      </c>
      <c r="L210" s="2" t="s">
        <v>385</v>
      </c>
      <c r="M210" s="4">
        <f t="shared" si="1755"/>
        <v>2.5372430400370001</v>
      </c>
      <c r="N210" s="4">
        <f t="shared" si="1756"/>
        <v>0.67740660092858596</v>
      </c>
      <c r="O210" s="4">
        <f t="shared" si="1757"/>
        <v>0.23990446881310201</v>
      </c>
      <c r="Q210" t="str">
        <f t="shared" ref="Q210:Q273" si="1866">J210</f>
        <v>83</v>
      </c>
      <c r="R210" t="str">
        <f t="shared" ref="R210:R273" si="1867">K210</f>
        <v>Beatrix</v>
      </c>
      <c r="S210" s="4">
        <f t="shared" ref="S210:S273" si="1868">M210</f>
        <v>2.5372430400370001</v>
      </c>
      <c r="T210" s="4">
        <f t="shared" ref="T210:T273" si="1869">N210</f>
        <v>0.67740660092858596</v>
      </c>
      <c r="U210" s="4">
        <f t="shared" ref="U210:U273" si="1870">O210</f>
        <v>0.23990446881310201</v>
      </c>
      <c r="V210" s="4">
        <f t="shared" ref="V210:V273" si="1871">M211</f>
        <v>-2.7460082984000801E-3</v>
      </c>
      <c r="W210" s="4">
        <f t="shared" ref="W210:W273" si="1872">N211</f>
        <v>8.57315213137997E-3</v>
      </c>
      <c r="X210" s="4">
        <f t="shared" ref="X210:X273" si="1873">O211</f>
        <v>4.6560909871152002E-3</v>
      </c>
    </row>
    <row r="211" spans="2:24" x14ac:dyDescent="0.35">
      <c r="B211" t="s">
        <v>699</v>
      </c>
      <c r="D211">
        <f t="shared" ref="D211:D274" si="1874">FIND("vx,vy,vz ",$B211)</f>
        <v>1</v>
      </c>
      <c r="E211">
        <f t="shared" ref="E211" si="1875">FIND(" ",$B211,D211+8)</f>
        <v>9</v>
      </c>
      <c r="F211">
        <f t="shared" ref="F211:G211" si="1876">FIND(" ",$B211,E211+1)</f>
        <v>31</v>
      </c>
      <c r="G211">
        <f t="shared" si="1876"/>
        <v>52</v>
      </c>
      <c r="H211">
        <f t="shared" si="1752"/>
        <v>73</v>
      </c>
      <c r="J211" t="str">
        <f t="shared" ref="J211:J274" si="1877">LEFT($B211,D211-1)</f>
        <v/>
      </c>
      <c r="L211" s="2" t="s">
        <v>386</v>
      </c>
      <c r="M211" s="4">
        <f t="shared" si="1755"/>
        <v>-2.7460082984000801E-3</v>
      </c>
      <c r="N211" s="4">
        <f t="shared" si="1756"/>
        <v>8.57315213137997E-3</v>
      </c>
      <c r="O211" s="4">
        <f t="shared" si="1757"/>
        <v>4.6560909871152002E-3</v>
      </c>
    </row>
    <row r="212" spans="2:24" x14ac:dyDescent="0.35">
      <c r="B212" t="s">
        <v>700</v>
      </c>
      <c r="C212">
        <f t="shared" ref="C212:C275" si="1878">FIND(" ",$B212)</f>
        <v>3</v>
      </c>
      <c r="D212">
        <f t="shared" ref="D212:D275" si="1879">FIND(" x,y,z ",$B212)</f>
        <v>8</v>
      </c>
      <c r="E212">
        <f t="shared" ref="E212" si="1880">FIND(" ",$B212,D212+5)</f>
        <v>14</v>
      </c>
      <c r="F212">
        <f t="shared" ref="F212:G212" si="1881">FIND(" ",$B212,E212+1)</f>
        <v>36</v>
      </c>
      <c r="G212">
        <f t="shared" si="1881"/>
        <v>57</v>
      </c>
      <c r="H212">
        <f t="shared" si="1752"/>
        <v>79</v>
      </c>
      <c r="J212" t="str">
        <f t="shared" ref="J212:J275" si="1882">LEFT($B212,C212-1)</f>
        <v>84</v>
      </c>
      <c r="K212" t="str">
        <f t="shared" ref="K212:K275" si="1883">MID($B212, C212+1,D212-C212-1)</f>
        <v>Klio</v>
      </c>
      <c r="L212" s="2" t="s">
        <v>385</v>
      </c>
      <c r="M212" s="4">
        <f t="shared" si="1755"/>
        <v>-2.8673874666431098</v>
      </c>
      <c r="N212" s="4">
        <f t="shared" si="1756"/>
        <v>0.12397422795766599</v>
      </c>
      <c r="O212" s="4">
        <f t="shared" si="1757"/>
        <v>-0.21337195927741501</v>
      </c>
      <c r="Q212" t="str">
        <f t="shared" ref="Q212:Q275" si="1884">J212</f>
        <v>84</v>
      </c>
      <c r="R212" t="str">
        <f t="shared" ref="R212:R275" si="1885">K212</f>
        <v>Klio</v>
      </c>
      <c r="S212" s="4">
        <f t="shared" ref="S212:S275" si="1886">M212</f>
        <v>-2.8673874666431098</v>
      </c>
      <c r="T212" s="4">
        <f t="shared" ref="T212:T275" si="1887">N212</f>
        <v>0.12397422795766599</v>
      </c>
      <c r="U212" s="4">
        <f t="shared" ref="U212:U275" si="1888">O212</f>
        <v>-0.21337195927741501</v>
      </c>
      <c r="V212" s="4">
        <f t="shared" ref="V212:V275" si="1889">M213</f>
        <v>8.4391867653595002E-4</v>
      </c>
      <c r="W212" s="4">
        <f t="shared" ref="W212:W275" si="1890">N213</f>
        <v>-7.6594259324358101E-3</v>
      </c>
      <c r="X212" s="4">
        <f t="shared" ref="X212:X275" si="1891">O213</f>
        <v>-4.58910037615241E-3</v>
      </c>
    </row>
    <row r="213" spans="2:24" x14ac:dyDescent="0.35">
      <c r="B213" t="s">
        <v>701</v>
      </c>
      <c r="D213">
        <f t="shared" ref="D213:D276" si="1892">FIND("vx,vy,vz ",$B213)</f>
        <v>1</v>
      </c>
      <c r="E213">
        <f t="shared" ref="E213" si="1893">FIND(" ",$B213,D213+8)</f>
        <v>9</v>
      </c>
      <c r="F213">
        <f t="shared" ref="F213:G213" si="1894">FIND(" ",$B213,E213+1)</f>
        <v>30</v>
      </c>
      <c r="G213">
        <f t="shared" si="1894"/>
        <v>52</v>
      </c>
      <c r="H213">
        <f t="shared" si="1752"/>
        <v>74</v>
      </c>
      <c r="J213" t="str">
        <f t="shared" ref="J213:J276" si="1895">LEFT($B213,D213-1)</f>
        <v/>
      </c>
      <c r="L213" s="2" t="s">
        <v>386</v>
      </c>
      <c r="M213" s="4">
        <f t="shared" si="1755"/>
        <v>8.4391867653595002E-4</v>
      </c>
      <c r="N213" s="4">
        <f t="shared" si="1756"/>
        <v>-7.6594259324358101E-3</v>
      </c>
      <c r="O213" s="4">
        <f t="shared" si="1757"/>
        <v>-4.58910037615241E-3</v>
      </c>
    </row>
    <row r="214" spans="2:24" x14ac:dyDescent="0.35">
      <c r="B214" t="s">
        <v>424</v>
      </c>
      <c r="C214">
        <f t="shared" ref="C214:C277" si="1896">FIND(" ",$B214)</f>
        <v>3</v>
      </c>
      <c r="D214">
        <f t="shared" ref="D214:D277" si="1897">FIND(" x,y,z ",$B214)</f>
        <v>6</v>
      </c>
      <c r="E214">
        <f t="shared" ref="E214" si="1898">FIND(" ",$B214,D214+5)</f>
        <v>12</v>
      </c>
      <c r="F214">
        <f t="shared" ref="F214:G214" si="1899">FIND(" ",$B214,E214+1)</f>
        <v>33</v>
      </c>
      <c r="G214">
        <f t="shared" si="1899"/>
        <v>54</v>
      </c>
      <c r="H214">
        <f t="shared" si="1752"/>
        <v>75</v>
      </c>
      <c r="J214" t="str">
        <f t="shared" ref="J214:J277" si="1900">LEFT($B214,C214-1)</f>
        <v>85</v>
      </c>
      <c r="K214" t="str">
        <f t="shared" ref="K214:K277" si="1901">MID($B214, C214+1,D214-C214-1)</f>
        <v>Io</v>
      </c>
      <c r="L214" s="2" t="s">
        <v>385</v>
      </c>
      <c r="M214" s="4">
        <f t="shared" si="1755"/>
        <v>2.1962773622673102</v>
      </c>
      <c r="N214" s="4">
        <f t="shared" si="1756"/>
        <v>0.41388015728725303</v>
      </c>
      <c r="O214" s="4">
        <f t="shared" si="1757"/>
        <v>0.28112684376031599</v>
      </c>
      <c r="Q214" t="str">
        <f t="shared" ref="Q214:Q277" si="1902">J214</f>
        <v>85</v>
      </c>
      <c r="R214" t="str">
        <f t="shared" ref="R214:R277" si="1903">K214</f>
        <v>Io</v>
      </c>
      <c r="S214" s="4">
        <f t="shared" ref="S214:S277" si="1904">M214</f>
        <v>2.1962773622673102</v>
      </c>
      <c r="T214" s="4">
        <f t="shared" ref="T214:T277" si="1905">N214</f>
        <v>0.41388015728725303</v>
      </c>
      <c r="U214" s="4">
        <f t="shared" ref="U214:U277" si="1906">O214</f>
        <v>0.28112684376031599</v>
      </c>
      <c r="V214" s="4">
        <f t="shared" ref="V214:V277" si="1907">M215</f>
        <v>-1.02904084323662E-3</v>
      </c>
      <c r="W214" s="4">
        <f t="shared" ref="W214:W277" si="1908">N215</f>
        <v>1.19807212149989E-2</v>
      </c>
      <c r="X214" s="4">
        <f t="shared" ref="X214:X277" si="1909">O215</f>
        <v>2.5695986209311899E-3</v>
      </c>
    </row>
    <row r="215" spans="2:24" x14ac:dyDescent="0.35">
      <c r="B215" t="s">
        <v>702</v>
      </c>
      <c r="D215">
        <f t="shared" ref="D215:D278" si="1910">FIND("vx,vy,vz ",$B215)</f>
        <v>1</v>
      </c>
      <c r="E215">
        <f t="shared" ref="E215" si="1911">FIND(" ",$B215,D215+8)</f>
        <v>9</v>
      </c>
      <c r="F215">
        <f t="shared" ref="F215:G215" si="1912">FIND(" ",$B215,E215+1)</f>
        <v>31</v>
      </c>
      <c r="G215">
        <f t="shared" si="1912"/>
        <v>52</v>
      </c>
      <c r="H215">
        <f t="shared" si="1752"/>
        <v>73</v>
      </c>
      <c r="J215" t="str">
        <f t="shared" ref="J215:J278" si="1913">LEFT($B215,D215-1)</f>
        <v/>
      </c>
      <c r="L215" s="2" t="s">
        <v>386</v>
      </c>
      <c r="M215" s="4">
        <f t="shared" si="1755"/>
        <v>-1.02904084323662E-3</v>
      </c>
      <c r="N215" s="4">
        <f t="shared" si="1756"/>
        <v>1.19807212149989E-2</v>
      </c>
      <c r="O215" s="4">
        <f t="shared" si="1757"/>
        <v>2.5695986209311899E-3</v>
      </c>
    </row>
    <row r="216" spans="2:24" x14ac:dyDescent="0.35">
      <c r="B216" t="s">
        <v>703</v>
      </c>
      <c r="C216">
        <f t="shared" ref="C216:C279" si="1914">FIND(" ",$B216)</f>
        <v>3</v>
      </c>
      <c r="D216">
        <f t="shared" ref="D216:D279" si="1915">FIND(" x,y,z ",$B216)</f>
        <v>10</v>
      </c>
      <c r="E216">
        <f t="shared" ref="E216" si="1916">FIND(" ",$B216,D216+5)</f>
        <v>16</v>
      </c>
      <c r="F216">
        <f t="shared" ref="F216:G216" si="1917">FIND(" ",$B216,E216+1)</f>
        <v>37</v>
      </c>
      <c r="G216">
        <f t="shared" si="1917"/>
        <v>59</v>
      </c>
      <c r="H216">
        <f t="shared" si="1752"/>
        <v>81</v>
      </c>
      <c r="J216" t="str">
        <f t="shared" ref="J216:J279" si="1918">LEFT($B216,C216-1)</f>
        <v>86</v>
      </c>
      <c r="K216" t="str">
        <f t="shared" ref="K216:K279" si="1919">MID($B216, C216+1,D216-C216-1)</f>
        <v>Semele</v>
      </c>
      <c r="L216" s="2" t="s">
        <v>385</v>
      </c>
      <c r="M216" s="4">
        <f t="shared" si="1755"/>
        <v>2.4347758296267998</v>
      </c>
      <c r="N216" s="4">
        <f t="shared" si="1756"/>
        <v>-0.70165367047249105</v>
      </c>
      <c r="O216" s="4">
        <f t="shared" si="1757"/>
        <v>-0.53051978208436101</v>
      </c>
      <c r="Q216" t="str">
        <f t="shared" ref="Q216:Q279" si="1920">J216</f>
        <v>86</v>
      </c>
      <c r="R216" t="str">
        <f t="shared" ref="R216:R279" si="1921">K216</f>
        <v>Semele</v>
      </c>
      <c r="S216" s="4">
        <f t="shared" ref="S216:S279" si="1922">M216</f>
        <v>2.4347758296267998</v>
      </c>
      <c r="T216" s="4">
        <f t="shared" ref="T216:T279" si="1923">N216</f>
        <v>-0.70165367047249105</v>
      </c>
      <c r="U216" s="4">
        <f t="shared" ref="U216:U279" si="1924">O216</f>
        <v>-0.53051978208436101</v>
      </c>
      <c r="V216" s="4">
        <f t="shared" ref="V216:V279" si="1925">M217</f>
        <v>2.1477277961907599E-3</v>
      </c>
      <c r="W216" s="4">
        <f t="shared" ref="W216:W279" si="1926">N217</f>
        <v>1.0457520401758E-2</v>
      </c>
      <c r="X216" s="4">
        <f t="shared" ref="X216:X279" si="1927">O217</f>
        <v>4.3819393684239897E-3</v>
      </c>
    </row>
    <row r="217" spans="2:24" x14ac:dyDescent="0.35">
      <c r="B217" t="s">
        <v>425</v>
      </c>
      <c r="D217">
        <f t="shared" ref="D217:D280" si="1928">FIND("vx,vy,vz ",$B217)</f>
        <v>1</v>
      </c>
      <c r="E217">
        <f t="shared" ref="E217" si="1929">FIND(" ",$B217,D217+8)</f>
        <v>9</v>
      </c>
      <c r="F217">
        <f t="shared" ref="F217:G217" si="1930">FIND(" ",$B217,E217+1)</f>
        <v>30</v>
      </c>
      <c r="G217">
        <f t="shared" si="1930"/>
        <v>51</v>
      </c>
      <c r="H217">
        <f t="shared" si="1752"/>
        <v>72</v>
      </c>
      <c r="J217" t="str">
        <f t="shared" ref="J217:J280" si="1931">LEFT($B217,D217-1)</f>
        <v/>
      </c>
      <c r="L217" s="2" t="s">
        <v>386</v>
      </c>
      <c r="M217" s="4">
        <f t="shared" si="1755"/>
        <v>2.1477277961907599E-3</v>
      </c>
      <c r="N217" s="4">
        <f t="shared" si="1756"/>
        <v>1.0457520401758E-2</v>
      </c>
      <c r="O217" s="4">
        <f t="shared" si="1757"/>
        <v>4.3819393684239897E-3</v>
      </c>
    </row>
    <row r="218" spans="2:24" x14ac:dyDescent="0.35">
      <c r="B218" t="s">
        <v>704</v>
      </c>
      <c r="C218">
        <f t="shared" ref="C218:C281" si="1932">FIND(" ",$B218)</f>
        <v>3</v>
      </c>
      <c r="D218">
        <f t="shared" ref="D218:D281" si="1933">FIND(" x,y,z ",$B218)</f>
        <v>10</v>
      </c>
      <c r="E218">
        <f t="shared" ref="E218" si="1934">FIND(" ",$B218,D218+5)</f>
        <v>16</v>
      </c>
      <c r="F218">
        <f t="shared" ref="F218:G218" si="1935">FIND(" ",$B218,E218+1)</f>
        <v>38</v>
      </c>
      <c r="G218">
        <f t="shared" si="1935"/>
        <v>60</v>
      </c>
      <c r="H218">
        <f t="shared" si="1752"/>
        <v>81</v>
      </c>
      <c r="J218" t="str">
        <f t="shared" ref="J218:J281" si="1936">LEFT($B218,C218-1)</f>
        <v>87</v>
      </c>
      <c r="K218" t="str">
        <f t="shared" ref="K218:K281" si="1937">MID($B218, C218+1,D218-C218-1)</f>
        <v>Sylvia</v>
      </c>
      <c r="L218" s="2" t="s">
        <v>385</v>
      </c>
      <c r="M218" s="4">
        <f t="shared" si="1755"/>
        <v>-3.6603628992610702</v>
      </c>
      <c r="N218" s="4">
        <f t="shared" si="1756"/>
        <v>-0.88552688295914395</v>
      </c>
      <c r="O218" s="4">
        <f t="shared" si="1757"/>
        <v>0.31216818732325202</v>
      </c>
      <c r="Q218" t="str">
        <f t="shared" ref="Q218:Q281" si="1938">J218</f>
        <v>87</v>
      </c>
      <c r="R218" t="str">
        <f t="shared" ref="R218:R281" si="1939">K218</f>
        <v>Sylvia</v>
      </c>
      <c r="S218" s="4">
        <f t="shared" ref="S218:S281" si="1940">M218</f>
        <v>-3.6603628992610702</v>
      </c>
      <c r="T218" s="4">
        <f t="shared" ref="T218:T281" si="1941">N218</f>
        <v>-0.88552688295914395</v>
      </c>
      <c r="U218" s="4">
        <f t="shared" ref="U218:U281" si="1942">O218</f>
        <v>0.31216818732325202</v>
      </c>
      <c r="V218" s="4">
        <f t="shared" ref="V218:V281" si="1943">M219</f>
        <v>1.81774746484609E-3</v>
      </c>
      <c r="W218" s="4">
        <f t="shared" ref="W218:W281" si="1944">N219</f>
        <v>-7.26147111493198E-3</v>
      </c>
      <c r="X218" s="4">
        <f t="shared" ref="X218:X281" si="1945">O219</f>
        <v>-3.9827708425544204E-3</v>
      </c>
    </row>
    <row r="219" spans="2:24" x14ac:dyDescent="0.35">
      <c r="B219" t="s">
        <v>705</v>
      </c>
      <c r="D219">
        <f t="shared" ref="D219:D282" si="1946">FIND("vx,vy,vz ",$B219)</f>
        <v>1</v>
      </c>
      <c r="E219">
        <f t="shared" ref="E219" si="1947">FIND(" ",$B219,D219+8)</f>
        <v>9</v>
      </c>
      <c r="F219">
        <f t="shared" ref="F219:G219" si="1948">FIND(" ",$B219,E219+1)</f>
        <v>30</v>
      </c>
      <c r="G219">
        <f t="shared" si="1948"/>
        <v>52</v>
      </c>
      <c r="H219">
        <f t="shared" si="1752"/>
        <v>74</v>
      </c>
      <c r="J219" t="str">
        <f t="shared" ref="J219:J282" si="1949">LEFT($B219,D219-1)</f>
        <v/>
      </c>
      <c r="L219" s="2" t="s">
        <v>386</v>
      </c>
      <c r="M219" s="4">
        <f t="shared" si="1755"/>
        <v>1.81774746484609E-3</v>
      </c>
      <c r="N219" s="4">
        <f t="shared" si="1756"/>
        <v>-7.26147111493198E-3</v>
      </c>
      <c r="O219" s="4">
        <f t="shared" si="1757"/>
        <v>-3.9827708425544204E-3</v>
      </c>
    </row>
    <row r="220" spans="2:24" x14ac:dyDescent="0.35">
      <c r="B220" t="s">
        <v>426</v>
      </c>
      <c r="C220">
        <f t="shared" ref="C220:C283" si="1950">FIND(" ",$B220)</f>
        <v>3</v>
      </c>
      <c r="D220">
        <f t="shared" ref="D220:D283" si="1951">FIND(" x,y,z ",$B220)</f>
        <v>10</v>
      </c>
      <c r="E220">
        <f t="shared" ref="E220" si="1952">FIND(" ",$B220,D220+5)</f>
        <v>16</v>
      </c>
      <c r="F220">
        <f t="shared" ref="F220:G220" si="1953">FIND(" ",$B220,E220+1)</f>
        <v>37</v>
      </c>
      <c r="G220">
        <f t="shared" si="1953"/>
        <v>58</v>
      </c>
      <c r="H220">
        <f t="shared" si="1752"/>
        <v>79</v>
      </c>
      <c r="J220" t="str">
        <f t="shared" ref="J220:J283" si="1954">LEFT($B220,C220-1)</f>
        <v>88</v>
      </c>
      <c r="K220" t="str">
        <f t="shared" ref="K220:K283" si="1955">MID($B220, C220+1,D220-C220-1)</f>
        <v>Thisbe</v>
      </c>
      <c r="L220" s="2" t="s">
        <v>385</v>
      </c>
      <c r="M220" s="4">
        <f t="shared" si="1755"/>
        <v>0.35103497754577101</v>
      </c>
      <c r="N220" s="4">
        <f t="shared" si="1756"/>
        <v>2.72603431062839</v>
      </c>
      <c r="O220" s="4">
        <f t="shared" si="1757"/>
        <v>1.2558217307381101</v>
      </c>
      <c r="Q220" t="str">
        <f t="shared" ref="Q220:Q283" si="1956">J220</f>
        <v>88</v>
      </c>
      <c r="R220" t="str">
        <f t="shared" ref="R220:R283" si="1957">K220</f>
        <v>Thisbe</v>
      </c>
      <c r="S220" s="4">
        <f t="shared" ref="S220:S283" si="1958">M220</f>
        <v>0.35103497754577101</v>
      </c>
      <c r="T220" s="4">
        <f t="shared" ref="T220:T283" si="1959">N220</f>
        <v>2.72603431062839</v>
      </c>
      <c r="U220" s="4">
        <f t="shared" ref="U220:U283" si="1960">O220</f>
        <v>1.2558217307381101</v>
      </c>
      <c r="V220" s="4">
        <f t="shared" ref="V220:V283" si="1961">M221</f>
        <v>-9.0859989463977393E-3</v>
      </c>
      <c r="W220" s="4">
        <f t="shared" ref="W220:W283" si="1962">N221</f>
        <v>2.5043654929408602E-3</v>
      </c>
      <c r="X220" s="4">
        <f t="shared" ref="X220:X283" si="1963">O221</f>
        <v>2.1713673512015899E-4</v>
      </c>
    </row>
    <row r="221" spans="2:24" x14ac:dyDescent="0.35">
      <c r="B221" t="s">
        <v>706</v>
      </c>
      <c r="D221">
        <f t="shared" ref="D221:D284" si="1964">FIND("vx,vy,vz ",$B221)</f>
        <v>1</v>
      </c>
      <c r="E221">
        <f t="shared" ref="E221" si="1965">FIND(" ",$B221,D221+8)</f>
        <v>9</v>
      </c>
      <c r="F221">
        <f t="shared" ref="F221:G221" si="1966">FIND(" ",$B221,E221+1)</f>
        <v>31</v>
      </c>
      <c r="G221">
        <f t="shared" si="1966"/>
        <v>52</v>
      </c>
      <c r="H221">
        <f t="shared" si="1752"/>
        <v>73</v>
      </c>
      <c r="J221" t="str">
        <f t="shared" ref="J221:J284" si="1967">LEFT($B221,D221-1)</f>
        <v/>
      </c>
      <c r="L221" s="2" t="s">
        <v>386</v>
      </c>
      <c r="M221" s="4">
        <f t="shared" si="1755"/>
        <v>-9.0859989463977393E-3</v>
      </c>
      <c r="N221" s="4">
        <f t="shared" si="1756"/>
        <v>2.5043654929408602E-3</v>
      </c>
      <c r="O221" s="4">
        <f t="shared" si="1757"/>
        <v>2.1713673512015899E-4</v>
      </c>
    </row>
    <row r="222" spans="2:24" x14ac:dyDescent="0.35">
      <c r="B222" t="s">
        <v>427</v>
      </c>
      <c r="C222">
        <f t="shared" ref="C222:C285" si="1968">FIND(" ",$B222)</f>
        <v>3</v>
      </c>
      <c r="D222">
        <f t="shared" ref="D222:D285" si="1969">FIND(" x,y,z ",$B222)</f>
        <v>9</v>
      </c>
      <c r="E222">
        <f t="shared" ref="E222" si="1970">FIND(" ",$B222,D222+5)</f>
        <v>15</v>
      </c>
      <c r="F222">
        <f t="shared" ref="F222:G222" si="1971">FIND(" ",$B222,E222+1)</f>
        <v>36</v>
      </c>
      <c r="G222">
        <f t="shared" si="1971"/>
        <v>57</v>
      </c>
      <c r="H222">
        <f t="shared" si="1752"/>
        <v>78</v>
      </c>
      <c r="J222" t="str">
        <f t="shared" ref="J222:J285" si="1972">LEFT($B222,C222-1)</f>
        <v>89</v>
      </c>
      <c r="K222" t="str">
        <f t="shared" ref="K222:K285" si="1973">MID($B222, C222+1,D222-C222-1)</f>
        <v>Julia</v>
      </c>
      <c r="L222" s="2" t="s">
        <v>385</v>
      </c>
      <c r="M222" s="4">
        <f t="shared" si="1755"/>
        <v>0.66828789779115605</v>
      </c>
      <c r="N222" s="4">
        <f t="shared" si="1756"/>
        <v>1.78440116595378</v>
      </c>
      <c r="O222" s="4">
        <f t="shared" si="1757"/>
        <v>1.3910680139442499</v>
      </c>
      <c r="Q222" t="str">
        <f t="shared" ref="Q222:Q285" si="1974">J222</f>
        <v>89</v>
      </c>
      <c r="R222" t="str">
        <f t="shared" ref="R222:R285" si="1975">K222</f>
        <v>Julia</v>
      </c>
      <c r="S222" s="4">
        <f t="shared" ref="S222:S285" si="1976">M222</f>
        <v>0.66828789779115605</v>
      </c>
      <c r="T222" s="4">
        <f t="shared" ref="T222:T285" si="1977">N222</f>
        <v>1.78440116595378</v>
      </c>
      <c r="U222" s="4">
        <f t="shared" ref="U222:U285" si="1978">O222</f>
        <v>1.3910680139442499</v>
      </c>
      <c r="V222" s="4">
        <f t="shared" ref="V222:V285" si="1979">M223</f>
        <v>-1.0183706148394599E-2</v>
      </c>
      <c r="W222" s="4">
        <f t="shared" ref="W222:W285" si="1980">N223</f>
        <v>5.4651980510836001E-3</v>
      </c>
      <c r="X222" s="4">
        <f t="shared" ref="X222:X285" si="1981">O223</f>
        <v>1.14142376330872E-3</v>
      </c>
    </row>
    <row r="223" spans="2:24" x14ac:dyDescent="0.35">
      <c r="B223" t="s">
        <v>707</v>
      </c>
      <c r="D223">
        <f t="shared" ref="D223:D286" si="1982">FIND("vx,vy,vz ",$B223)</f>
        <v>1</v>
      </c>
      <c r="E223">
        <f t="shared" ref="E223" si="1983">FIND(" ",$B223,D223+8)</f>
        <v>9</v>
      </c>
      <c r="F223">
        <f t="shared" ref="F223:G223" si="1984">FIND(" ",$B223,E223+1)</f>
        <v>31</v>
      </c>
      <c r="G223">
        <f t="shared" si="1984"/>
        <v>52</v>
      </c>
      <c r="H223">
        <f t="shared" si="1752"/>
        <v>73</v>
      </c>
      <c r="J223" t="str">
        <f t="shared" ref="J223:J286" si="1985">LEFT($B223,D223-1)</f>
        <v/>
      </c>
      <c r="L223" s="2" t="s">
        <v>386</v>
      </c>
      <c r="M223" s="4">
        <f t="shared" si="1755"/>
        <v>-1.0183706148394599E-2</v>
      </c>
      <c r="N223" s="4">
        <f t="shared" si="1756"/>
        <v>5.4651980510836001E-3</v>
      </c>
      <c r="O223" s="4">
        <f t="shared" si="1757"/>
        <v>1.14142376330872E-3</v>
      </c>
    </row>
    <row r="224" spans="2:24" x14ac:dyDescent="0.35">
      <c r="B224" t="s">
        <v>708</v>
      </c>
      <c r="C224">
        <f t="shared" ref="C224:C287" si="1986">FIND(" ",$B224)</f>
        <v>3</v>
      </c>
      <c r="D224">
        <f t="shared" ref="D224:D287" si="1987">FIND(" x,y,z ",$B224)</f>
        <v>11</v>
      </c>
      <c r="E224">
        <f t="shared" ref="E224" si="1988">FIND(" ",$B224,D224+5)</f>
        <v>17</v>
      </c>
      <c r="F224">
        <f t="shared" ref="F224:G224" si="1989">FIND(" ",$B224,E224+1)</f>
        <v>39</v>
      </c>
      <c r="G224">
        <f t="shared" si="1989"/>
        <v>60</v>
      </c>
      <c r="H224">
        <f t="shared" si="1752"/>
        <v>81</v>
      </c>
      <c r="J224" t="str">
        <f t="shared" ref="J224:J287" si="1990">LEFT($B224,C224-1)</f>
        <v>90</v>
      </c>
      <c r="K224" t="str">
        <f t="shared" ref="K224:K287" si="1991">MID($B224, C224+1,D224-C224-1)</f>
        <v>Antiope</v>
      </c>
      <c r="L224" s="2" t="s">
        <v>385</v>
      </c>
      <c r="M224" s="4">
        <f t="shared" si="1755"/>
        <v>-2.5275964101649802</v>
      </c>
      <c r="N224" s="4">
        <f t="shared" si="1756"/>
        <v>2.3930976372650701</v>
      </c>
      <c r="O224" s="4">
        <f t="shared" si="1757"/>
        <v>1.1761582376495701</v>
      </c>
      <c r="Q224" t="str">
        <f t="shared" ref="Q224:Q287" si="1992">J224</f>
        <v>90</v>
      </c>
      <c r="R224" t="str">
        <f t="shared" ref="R224:R287" si="1993">K224</f>
        <v>Antiope</v>
      </c>
      <c r="S224" s="4">
        <f t="shared" ref="S224:S287" si="1994">M224</f>
        <v>-2.5275964101649802</v>
      </c>
      <c r="T224" s="4">
        <f t="shared" ref="T224:T287" si="1995">N224</f>
        <v>2.3930976372650701</v>
      </c>
      <c r="U224" s="4">
        <f t="shared" ref="U224:U287" si="1996">O224</f>
        <v>1.1761582376495701</v>
      </c>
      <c r="V224" s="4">
        <f t="shared" ref="V224:V287" si="1997">M225</f>
        <v>-5.7850281605412602E-3</v>
      </c>
      <c r="W224" s="4">
        <f t="shared" ref="W224:W287" si="1998">N225</f>
        <v>-5.3537347479558697E-3</v>
      </c>
      <c r="X224" s="4">
        <f t="shared" ref="X224:X287" si="1999">O225</f>
        <v>-2.1667924491985701E-3</v>
      </c>
    </row>
    <row r="225" spans="2:24" x14ac:dyDescent="0.35">
      <c r="B225" t="s">
        <v>709</v>
      </c>
      <c r="D225">
        <f t="shared" ref="D225:D288" si="2000">FIND("vx,vy,vz ",$B225)</f>
        <v>1</v>
      </c>
      <c r="E225">
        <f t="shared" ref="E225" si="2001">FIND(" ",$B225,D225+8)</f>
        <v>9</v>
      </c>
      <c r="F225">
        <f t="shared" ref="F225:G225" si="2002">FIND(" ",$B225,E225+1)</f>
        <v>31</v>
      </c>
      <c r="G225">
        <f t="shared" si="2002"/>
        <v>53</v>
      </c>
      <c r="H225">
        <f t="shared" si="1752"/>
        <v>75</v>
      </c>
      <c r="J225" t="str">
        <f t="shared" ref="J225:J288" si="2003">LEFT($B225,D225-1)</f>
        <v/>
      </c>
      <c r="L225" s="2" t="s">
        <v>386</v>
      </c>
      <c r="M225" s="4">
        <f t="shared" si="1755"/>
        <v>-5.7850281605412602E-3</v>
      </c>
      <c r="N225" s="4">
        <f t="shared" si="1756"/>
        <v>-5.3537347479558697E-3</v>
      </c>
      <c r="O225" s="4">
        <f t="shared" si="1757"/>
        <v>-2.1667924491985701E-3</v>
      </c>
    </row>
    <row r="226" spans="2:24" x14ac:dyDescent="0.35">
      <c r="B226" t="s">
        <v>710</v>
      </c>
      <c r="C226">
        <f t="shared" ref="C226:C289" si="2004">FIND(" ",$B226)</f>
        <v>3</v>
      </c>
      <c r="D226">
        <f t="shared" ref="D226:D289" si="2005">FIND(" x,y,z ",$B226)</f>
        <v>10</v>
      </c>
      <c r="E226">
        <f t="shared" ref="E226" si="2006">FIND(" ",$B226,D226+5)</f>
        <v>16</v>
      </c>
      <c r="F226">
        <f t="shared" ref="F226:G226" si="2007">FIND(" ",$B226,E226+1)</f>
        <v>38</v>
      </c>
      <c r="G226">
        <f t="shared" si="2007"/>
        <v>60</v>
      </c>
      <c r="H226">
        <f t="shared" si="1752"/>
        <v>82</v>
      </c>
      <c r="J226" t="str">
        <f t="shared" ref="J226:J289" si="2008">LEFT($B226,C226-1)</f>
        <v>91</v>
      </c>
      <c r="K226" t="str">
        <f t="shared" ref="K226:K289" si="2009">MID($B226, C226+1,D226-C226-1)</f>
        <v>Aegina</v>
      </c>
      <c r="L226" s="2" t="s">
        <v>385</v>
      </c>
      <c r="M226" s="4">
        <f t="shared" si="1755"/>
        <v>-8.7297607412163206E-2</v>
      </c>
      <c r="N226" s="4">
        <f t="shared" si="1756"/>
        <v>-2.5857078063282901</v>
      </c>
      <c r="O226" s="4">
        <f t="shared" si="1757"/>
        <v>-1.2340588245066499</v>
      </c>
      <c r="Q226" t="str">
        <f t="shared" ref="Q226:Q289" si="2010">J226</f>
        <v>91</v>
      </c>
      <c r="R226" t="str">
        <f t="shared" ref="R226:R289" si="2011">K226</f>
        <v>Aegina</v>
      </c>
      <c r="S226" s="4">
        <f t="shared" ref="S226:S289" si="2012">M226</f>
        <v>-8.7297607412163206E-2</v>
      </c>
      <c r="T226" s="4">
        <f t="shared" ref="T226:T289" si="2013">N226</f>
        <v>-2.5857078063282901</v>
      </c>
      <c r="U226" s="4">
        <f t="shared" ref="U226:U289" si="2014">O226</f>
        <v>-1.2340588245066499</v>
      </c>
      <c r="V226" s="4">
        <f t="shared" ref="V226:V289" si="2015">M227</f>
        <v>9.5969575245543996E-3</v>
      </c>
      <c r="W226" s="4">
        <f t="shared" ref="W226:W289" si="2016">N227</f>
        <v>-1.69138133959666E-4</v>
      </c>
      <c r="X226" s="4">
        <f t="shared" ref="X226:X289" si="2017">O227</f>
        <v>-1.5715679588827701E-4</v>
      </c>
    </row>
    <row r="227" spans="2:24" x14ac:dyDescent="0.35">
      <c r="B227" t="s">
        <v>711</v>
      </c>
      <c r="D227">
        <f t="shared" ref="D227:D290" si="2018">FIND("vx,vy,vz ",$B227)</f>
        <v>1</v>
      </c>
      <c r="E227">
        <f t="shared" ref="E227" si="2019">FIND(" ",$B227,D227+8)</f>
        <v>9</v>
      </c>
      <c r="F227">
        <f t="shared" ref="F227:G227" si="2020">FIND(" ",$B227,E227+1)</f>
        <v>30</v>
      </c>
      <c r="G227">
        <f t="shared" si="2020"/>
        <v>52</v>
      </c>
      <c r="H227">
        <f t="shared" si="1752"/>
        <v>74</v>
      </c>
      <c r="J227" t="str">
        <f t="shared" ref="J227:J290" si="2021">LEFT($B227,D227-1)</f>
        <v/>
      </c>
      <c r="L227" s="2" t="s">
        <v>386</v>
      </c>
      <c r="M227" s="4">
        <f t="shared" si="1755"/>
        <v>9.5969575245543996E-3</v>
      </c>
      <c r="N227" s="4">
        <f t="shared" si="1756"/>
        <v>-1.69138133959666E-4</v>
      </c>
      <c r="O227" s="4">
        <f t="shared" si="1757"/>
        <v>-1.5715679588827701E-4</v>
      </c>
    </row>
    <row r="228" spans="2:24" x14ac:dyDescent="0.35">
      <c r="B228" t="s">
        <v>712</v>
      </c>
      <c r="C228">
        <f t="shared" ref="C228:C291" si="2022">FIND(" ",$B228)</f>
        <v>3</v>
      </c>
      <c r="D228">
        <f t="shared" ref="D228:D291" si="2023">FIND(" x,y,z ",$B228)</f>
        <v>10</v>
      </c>
      <c r="E228">
        <f t="shared" ref="E228" si="2024">FIND(" ",$B228,D228+5)</f>
        <v>16</v>
      </c>
      <c r="F228">
        <f t="shared" ref="F228:G228" si="2025">FIND(" ",$B228,E228+1)</f>
        <v>38</v>
      </c>
      <c r="G228">
        <f t="shared" si="2025"/>
        <v>60</v>
      </c>
      <c r="H228">
        <f t="shared" si="1752"/>
        <v>82</v>
      </c>
      <c r="J228" t="str">
        <f t="shared" ref="J228:J291" si="2026">LEFT($B228,C228-1)</f>
        <v>92</v>
      </c>
      <c r="K228" t="str">
        <f t="shared" ref="K228:K291" si="2027">MID($B228, C228+1,D228-C228-1)</f>
        <v>Undina</v>
      </c>
      <c r="L228" s="2" t="s">
        <v>385</v>
      </c>
      <c r="M228" s="4">
        <f t="shared" si="1755"/>
        <v>-1.04290726963549</v>
      </c>
      <c r="N228" s="4">
        <f t="shared" si="1756"/>
        <v>-2.8753240603332202</v>
      </c>
      <c r="O228" s="4">
        <f t="shared" si="1757"/>
        <v>-0.93075185456171605</v>
      </c>
      <c r="Q228" t="str">
        <f t="shared" ref="Q228:Q291" si="2028">J228</f>
        <v>92</v>
      </c>
      <c r="R228" t="str">
        <f t="shared" ref="R228:R291" si="2029">K228</f>
        <v>Undina</v>
      </c>
      <c r="S228" s="4">
        <f t="shared" ref="S228:S291" si="2030">M228</f>
        <v>-1.04290726963549</v>
      </c>
      <c r="T228" s="4">
        <f t="shared" ref="T228:T291" si="2031">N228</f>
        <v>-2.8753240603332202</v>
      </c>
      <c r="U228" s="4">
        <f t="shared" ref="U228:U291" si="2032">O228</f>
        <v>-0.93075185456171605</v>
      </c>
      <c r="V228" s="4">
        <f t="shared" ref="V228:V291" si="2033">M229</f>
        <v>9.1686586048801005E-3</v>
      </c>
      <c r="W228" s="4">
        <f t="shared" ref="W228:W291" si="2034">N229</f>
        <v>-1.7434052657769399E-3</v>
      </c>
      <c r="X228" s="4">
        <f t="shared" ref="X228:X291" si="2035">O229</f>
        <v>-2.3518770462428798E-3</v>
      </c>
    </row>
    <row r="229" spans="2:24" x14ac:dyDescent="0.35">
      <c r="B229" t="s">
        <v>713</v>
      </c>
      <c r="D229">
        <f t="shared" ref="D229:D292" si="2036">FIND("vx,vy,vz ",$B229)</f>
        <v>1</v>
      </c>
      <c r="E229">
        <f t="shared" ref="E229" si="2037">FIND(" ",$B229,D229+8)</f>
        <v>9</v>
      </c>
      <c r="F229">
        <f t="shared" ref="F229:G229" si="2038">FIND(" ",$B229,E229+1)</f>
        <v>30</v>
      </c>
      <c r="G229">
        <f t="shared" si="2038"/>
        <v>52</v>
      </c>
      <c r="H229">
        <f t="shared" si="1752"/>
        <v>74</v>
      </c>
      <c r="J229" t="str">
        <f t="shared" ref="J229:J292" si="2039">LEFT($B229,D229-1)</f>
        <v/>
      </c>
      <c r="L229" s="2" t="s">
        <v>386</v>
      </c>
      <c r="M229" s="4">
        <f t="shared" si="1755"/>
        <v>9.1686586048801005E-3</v>
      </c>
      <c r="N229" s="4">
        <f t="shared" si="1756"/>
        <v>-1.7434052657769399E-3</v>
      </c>
      <c r="O229" s="4">
        <f t="shared" si="1757"/>
        <v>-2.3518770462428798E-3</v>
      </c>
    </row>
    <row r="230" spans="2:24" x14ac:dyDescent="0.35">
      <c r="B230" t="s">
        <v>428</v>
      </c>
      <c r="C230">
        <f t="shared" ref="C230:C293" si="2040">FIND(" ",$B230)</f>
        <v>3</v>
      </c>
      <c r="D230">
        <f t="shared" ref="D230:D293" si="2041">FIND(" x,y,z ",$B230)</f>
        <v>11</v>
      </c>
      <c r="E230">
        <f t="shared" ref="E230" si="2042">FIND(" ",$B230,D230+5)</f>
        <v>17</v>
      </c>
      <c r="F230">
        <f t="shared" ref="F230:G230" si="2043">FIND(" ",$B230,E230+1)</f>
        <v>38</v>
      </c>
      <c r="G230">
        <f t="shared" si="2043"/>
        <v>59</v>
      </c>
      <c r="H230">
        <f t="shared" si="1752"/>
        <v>80</v>
      </c>
      <c r="J230" t="str">
        <f t="shared" ref="J230:J293" si="2044">LEFT($B230,C230-1)</f>
        <v>93</v>
      </c>
      <c r="K230" t="str">
        <f t="shared" ref="K230:K293" si="2045">MID($B230, C230+1,D230-C230-1)</f>
        <v>Minerva</v>
      </c>
      <c r="L230" s="2" t="s">
        <v>385</v>
      </c>
      <c r="M230" s="4">
        <f t="shared" si="1755"/>
        <v>0.58557955253317195</v>
      </c>
      <c r="N230" s="4">
        <f t="shared" si="1756"/>
        <v>2.6019971086805902</v>
      </c>
      <c r="O230" s="4">
        <f t="shared" si="1757"/>
        <v>1.6151570882330299</v>
      </c>
      <c r="Q230" t="str">
        <f t="shared" ref="Q230:Q293" si="2046">J230</f>
        <v>93</v>
      </c>
      <c r="R230" t="str">
        <f t="shared" ref="R230:R293" si="2047">K230</f>
        <v>Minerva</v>
      </c>
      <c r="S230" s="4">
        <f t="shared" ref="S230:S293" si="2048">M230</f>
        <v>0.58557955253317195</v>
      </c>
      <c r="T230" s="4">
        <f t="shared" ref="T230:T293" si="2049">N230</f>
        <v>2.6019971086805902</v>
      </c>
      <c r="U230" s="4">
        <f t="shared" ref="U230:U293" si="2050">O230</f>
        <v>1.6151570882330299</v>
      </c>
      <c r="V230" s="4">
        <f t="shared" ref="V230:V293" si="2051">M231</f>
        <v>-8.8039024148590401E-3</v>
      </c>
      <c r="W230" s="4">
        <f t="shared" ref="W230:W293" si="2052">N231</f>
        <v>1.7979835717273701E-3</v>
      </c>
      <c r="X230" s="4">
        <f t="shared" ref="X230:X293" si="2053">O231</f>
        <v>1.25600377950242E-3</v>
      </c>
    </row>
    <row r="231" spans="2:24" x14ac:dyDescent="0.35">
      <c r="B231" t="s">
        <v>714</v>
      </c>
      <c r="D231">
        <f t="shared" ref="D231:D294" si="2054">FIND("vx,vy,vz ",$B231)</f>
        <v>1</v>
      </c>
      <c r="E231">
        <f t="shared" ref="E231" si="2055">FIND(" ",$B231,D231+8)</f>
        <v>9</v>
      </c>
      <c r="F231">
        <f t="shared" ref="F231:G231" si="2056">FIND(" ",$B231,E231+1)</f>
        <v>31</v>
      </c>
      <c r="G231">
        <f t="shared" si="2056"/>
        <v>52</v>
      </c>
      <c r="H231">
        <f t="shared" si="1752"/>
        <v>73</v>
      </c>
      <c r="J231" t="str">
        <f t="shared" ref="J231:J294" si="2057">LEFT($B231,D231-1)</f>
        <v/>
      </c>
      <c r="L231" s="2" t="s">
        <v>386</v>
      </c>
      <c r="M231" s="4">
        <f t="shared" si="1755"/>
        <v>-8.8039024148590401E-3</v>
      </c>
      <c r="N231" s="4">
        <f t="shared" si="1756"/>
        <v>1.7979835717273701E-3</v>
      </c>
      <c r="O231" s="4">
        <f t="shared" si="1757"/>
        <v>1.25600377950242E-3</v>
      </c>
    </row>
    <row r="232" spans="2:24" x14ac:dyDescent="0.35">
      <c r="B232" t="s">
        <v>429</v>
      </c>
      <c r="C232">
        <f t="shared" ref="C232:C295" si="2058">FIND(" ",$B232)</f>
        <v>3</v>
      </c>
      <c r="D232">
        <f t="shared" ref="D232:D295" si="2059">FIND(" x,y,z ",$B232)</f>
        <v>12</v>
      </c>
      <c r="E232">
        <f t="shared" ref="E232" si="2060">FIND(" ",$B232,D232+5)</f>
        <v>18</v>
      </c>
      <c r="F232">
        <f t="shared" ref="F232:G232" si="2061">FIND(" ",$B232,E232+1)</f>
        <v>39</v>
      </c>
      <c r="G232">
        <f t="shared" si="2061"/>
        <v>60</v>
      </c>
      <c r="H232">
        <f t="shared" si="1752"/>
        <v>81</v>
      </c>
      <c r="J232" t="str">
        <f t="shared" ref="J232:J295" si="2062">LEFT($B232,C232-1)</f>
        <v>95</v>
      </c>
      <c r="K232" t="str">
        <f t="shared" ref="K232:K295" si="2063">MID($B232, C232+1,D232-C232-1)</f>
        <v>Arethusa</v>
      </c>
      <c r="L232" s="2" t="s">
        <v>385</v>
      </c>
      <c r="M232" s="4">
        <f t="shared" si="1755"/>
        <v>2.542078873825</v>
      </c>
      <c r="N232" s="4">
        <f t="shared" si="1756"/>
        <v>0.23565043449487399</v>
      </c>
      <c r="O232" s="4">
        <f t="shared" si="1757"/>
        <v>0.62547030699049999</v>
      </c>
      <c r="Q232" t="str">
        <f t="shared" ref="Q232:Q295" si="2064">J232</f>
        <v>95</v>
      </c>
      <c r="R232" t="str">
        <f t="shared" ref="R232:R295" si="2065">K232</f>
        <v>Arethusa</v>
      </c>
      <c r="S232" s="4">
        <f t="shared" ref="S232:S295" si="2066">M232</f>
        <v>2.542078873825</v>
      </c>
      <c r="T232" s="4">
        <f t="shared" ref="T232:T295" si="2067">N232</f>
        <v>0.23565043449487399</v>
      </c>
      <c r="U232" s="4">
        <f t="shared" ref="U232:U295" si="2068">O232</f>
        <v>0.62547030699049999</v>
      </c>
      <c r="V232" s="4">
        <f t="shared" ref="V232:V295" si="2069">M233</f>
        <v>-2.3730039528085702E-3</v>
      </c>
      <c r="W232" s="4">
        <f t="shared" ref="W232:W295" si="2070">N233</f>
        <v>1.0704165151006599E-2</v>
      </c>
      <c r="X232" s="4">
        <f t="shared" ref="X232:X295" si="2071">O233</f>
        <v>2.9036977089829299E-3</v>
      </c>
    </row>
    <row r="233" spans="2:24" x14ac:dyDescent="0.35">
      <c r="B233" t="s">
        <v>715</v>
      </c>
      <c r="D233">
        <f t="shared" ref="D233:D296" si="2072">FIND("vx,vy,vz ",$B233)</f>
        <v>1</v>
      </c>
      <c r="E233">
        <f t="shared" ref="E233" si="2073">FIND(" ",$B233,D233+8)</f>
        <v>9</v>
      </c>
      <c r="F233">
        <f t="shared" ref="F233:G233" si="2074">FIND(" ",$B233,E233+1)</f>
        <v>31</v>
      </c>
      <c r="G233">
        <f t="shared" si="2074"/>
        <v>52</v>
      </c>
      <c r="H233">
        <f t="shared" si="1752"/>
        <v>73</v>
      </c>
      <c r="J233" t="str">
        <f t="shared" ref="J233:J296" si="2075">LEFT($B233,D233-1)</f>
        <v/>
      </c>
      <c r="L233" s="2" t="s">
        <v>386</v>
      </c>
      <c r="M233" s="4">
        <f t="shared" si="1755"/>
        <v>-2.3730039528085702E-3</v>
      </c>
      <c r="N233" s="4">
        <f t="shared" si="1756"/>
        <v>1.0704165151006599E-2</v>
      </c>
      <c r="O233" s="4">
        <f t="shared" si="1757"/>
        <v>2.9036977089829299E-3</v>
      </c>
    </row>
    <row r="234" spans="2:24" x14ac:dyDescent="0.35">
      <c r="B234" t="s">
        <v>716</v>
      </c>
      <c r="C234">
        <f t="shared" ref="C234:C297" si="2076">FIND(" ",$B234)</f>
        <v>3</v>
      </c>
      <c r="D234">
        <f t="shared" ref="D234:D297" si="2077">FIND(" x,y,z ",$B234)</f>
        <v>9</v>
      </c>
      <c r="E234">
        <f t="shared" ref="E234" si="2078">FIND(" ",$B234,D234+5)</f>
        <v>15</v>
      </c>
      <c r="F234">
        <f t="shared" ref="F234:G234" si="2079">FIND(" ",$B234,E234+1)</f>
        <v>37</v>
      </c>
      <c r="G234">
        <f t="shared" si="2079"/>
        <v>58</v>
      </c>
      <c r="H234">
        <f t="shared" si="1752"/>
        <v>79</v>
      </c>
      <c r="J234" t="str">
        <f t="shared" ref="J234:J297" si="2080">LEFT($B234,C234-1)</f>
        <v>96</v>
      </c>
      <c r="K234" t="str">
        <f t="shared" ref="K234:K297" si="2081">MID($B234, C234+1,D234-C234-1)</f>
        <v>Aegle</v>
      </c>
      <c r="L234" s="2" t="s">
        <v>385</v>
      </c>
      <c r="M234" s="4">
        <f t="shared" si="1755"/>
        <v>-2.18825530766892</v>
      </c>
      <c r="N234" s="4">
        <f t="shared" si="1756"/>
        <v>1.3817730511276201</v>
      </c>
      <c r="O234" s="4">
        <f t="shared" si="1757"/>
        <v>0.55379999579938599</v>
      </c>
      <c r="Q234" t="str">
        <f t="shared" ref="Q234:Q297" si="2082">J234</f>
        <v>96</v>
      </c>
      <c r="R234" t="str">
        <f t="shared" ref="R234:R297" si="2083">K234</f>
        <v>Aegle</v>
      </c>
      <c r="S234" s="4">
        <f t="shared" ref="S234:S297" si="2084">M234</f>
        <v>-2.18825530766892</v>
      </c>
      <c r="T234" s="4">
        <f t="shared" ref="T234:T297" si="2085">N234</f>
        <v>1.3817730511276201</v>
      </c>
      <c r="U234" s="4">
        <f t="shared" ref="U234:U297" si="2086">O234</f>
        <v>0.55379999579938599</v>
      </c>
      <c r="V234" s="4">
        <f t="shared" ref="V234:V297" si="2087">M235</f>
        <v>-5.5765501506666298E-3</v>
      </c>
      <c r="W234" s="4">
        <f t="shared" ref="W234:W297" si="2088">N235</f>
        <v>-7.2771127797453504E-3</v>
      </c>
      <c r="X234" s="4">
        <f t="shared" ref="X234:X297" si="2089">O235</f>
        <v>-6.5211399739713198E-3</v>
      </c>
    </row>
    <row r="235" spans="2:24" x14ac:dyDescent="0.35">
      <c r="B235" t="s">
        <v>717</v>
      </c>
      <c r="D235">
        <f t="shared" ref="D235:D298" si="2090">FIND("vx,vy,vz ",$B235)</f>
        <v>1</v>
      </c>
      <c r="E235">
        <f t="shared" ref="E235" si="2091">FIND(" ",$B235,D235+8)</f>
        <v>9</v>
      </c>
      <c r="F235">
        <f t="shared" ref="F235:G235" si="2092">FIND(" ",$B235,E235+1)</f>
        <v>31</v>
      </c>
      <c r="G235">
        <f t="shared" si="2092"/>
        <v>53</v>
      </c>
      <c r="H235">
        <f t="shared" si="1752"/>
        <v>75</v>
      </c>
      <c r="J235" t="str">
        <f t="shared" ref="J235:J298" si="2093">LEFT($B235,D235-1)</f>
        <v/>
      </c>
      <c r="L235" s="2" t="s">
        <v>386</v>
      </c>
      <c r="M235" s="4">
        <f t="shared" si="1755"/>
        <v>-5.5765501506666298E-3</v>
      </c>
      <c r="N235" s="4">
        <f t="shared" si="1756"/>
        <v>-7.2771127797453504E-3</v>
      </c>
      <c r="O235" s="4">
        <f t="shared" si="1757"/>
        <v>-6.5211399739713198E-3</v>
      </c>
    </row>
    <row r="236" spans="2:24" x14ac:dyDescent="0.35">
      <c r="B236" t="s">
        <v>718</v>
      </c>
      <c r="C236">
        <f t="shared" ref="C236:C299" si="2094">FIND(" ",$B236)</f>
        <v>3</v>
      </c>
      <c r="D236">
        <f t="shared" ref="D236:D299" si="2095">FIND(" x,y,z ",$B236)</f>
        <v>8</v>
      </c>
      <c r="E236">
        <f t="shared" ref="E236" si="2096">FIND(" ",$B236,D236+5)</f>
        <v>14</v>
      </c>
      <c r="F236">
        <f t="shared" ref="F236:G236" si="2097">FIND(" ",$B236,E236+1)</f>
        <v>35</v>
      </c>
      <c r="G236">
        <f t="shared" si="2097"/>
        <v>57</v>
      </c>
      <c r="H236">
        <f t="shared" si="1752"/>
        <v>79</v>
      </c>
      <c r="J236" t="str">
        <f t="shared" ref="J236:J299" si="2098">LEFT($B236,C236-1)</f>
        <v>99</v>
      </c>
      <c r="K236" t="str">
        <f t="shared" ref="K236:K299" si="2099">MID($B236, C236+1,D236-C236-1)</f>
        <v>Dike</v>
      </c>
      <c r="L236" s="2" t="s">
        <v>385</v>
      </c>
      <c r="M236" s="4">
        <f t="shared" si="1755"/>
        <v>2.4447708531047199</v>
      </c>
      <c r="N236" s="4">
        <f t="shared" si="1756"/>
        <v>-0.61583636204960701</v>
      </c>
      <c r="O236" s="4">
        <f t="shared" si="1757"/>
        <v>-0.89242012292806605</v>
      </c>
      <c r="Q236" t="str">
        <f t="shared" ref="Q236:Q299" si="2100">J236</f>
        <v>99</v>
      </c>
      <c r="R236" t="str">
        <f t="shared" ref="R236:R299" si="2101">K236</f>
        <v>Dike</v>
      </c>
      <c r="S236" s="4">
        <f t="shared" ref="S236:S299" si="2102">M236</f>
        <v>2.4447708531047199</v>
      </c>
      <c r="T236" s="4">
        <f t="shared" ref="T236:T299" si="2103">N236</f>
        <v>-0.61583636204960701</v>
      </c>
      <c r="U236" s="4">
        <f t="shared" ref="U236:U299" si="2104">O236</f>
        <v>-0.89242012292806605</v>
      </c>
      <c r="V236" s="4">
        <f t="shared" ref="V236:V299" si="2105">M237</f>
        <v>5.6988479212201999E-3</v>
      </c>
      <c r="W236" s="4">
        <f t="shared" ref="W236:W299" si="2106">N237</f>
        <v>7.8055840322889198E-3</v>
      </c>
      <c r="X236" s="4">
        <f t="shared" ref="X236:X299" si="2107">O237</f>
        <v>4.1091089819787303E-3</v>
      </c>
    </row>
    <row r="237" spans="2:24" x14ac:dyDescent="0.35">
      <c r="B237" t="s">
        <v>430</v>
      </c>
      <c r="D237">
        <f t="shared" ref="D237:D300" si="2108">FIND("vx,vy,vz ",$B237)</f>
        <v>1</v>
      </c>
      <c r="E237">
        <f t="shared" ref="E237" si="2109">FIND(" ",$B237,D237+8)</f>
        <v>9</v>
      </c>
      <c r="F237">
        <f t="shared" ref="F237:G237" si="2110">FIND(" ",$B237,E237+1)</f>
        <v>30</v>
      </c>
      <c r="G237">
        <f t="shared" si="2110"/>
        <v>51</v>
      </c>
      <c r="H237">
        <f t="shared" si="1752"/>
        <v>72</v>
      </c>
      <c r="J237" t="str">
        <f t="shared" ref="J237:J300" si="2111">LEFT($B237,D237-1)</f>
        <v/>
      </c>
      <c r="L237" s="2" t="s">
        <v>386</v>
      </c>
      <c r="M237" s="4">
        <f t="shared" si="1755"/>
        <v>5.6988479212201999E-3</v>
      </c>
      <c r="N237" s="4">
        <f t="shared" si="1756"/>
        <v>7.8055840322889198E-3</v>
      </c>
      <c r="O237" s="4">
        <f t="shared" si="1757"/>
        <v>4.1091089819787303E-3</v>
      </c>
    </row>
    <row r="238" spans="2:24" x14ac:dyDescent="0.35">
      <c r="B238" t="s">
        <v>719</v>
      </c>
      <c r="C238">
        <f t="shared" ref="C238:C301" si="2112">FIND(" ",$B238)</f>
        <v>4</v>
      </c>
      <c r="D238">
        <f t="shared" ref="D238:D301" si="2113">FIND(" x,y,z ",$B238)</f>
        <v>11</v>
      </c>
      <c r="E238">
        <f t="shared" ref="E238" si="2114">FIND(" ",$B238,D238+5)</f>
        <v>17</v>
      </c>
      <c r="F238">
        <f t="shared" ref="F238:G238" si="2115">FIND(" ",$B238,E238+1)</f>
        <v>39</v>
      </c>
      <c r="G238">
        <f t="shared" si="2115"/>
        <v>60</v>
      </c>
      <c r="H238">
        <f t="shared" si="1752"/>
        <v>81</v>
      </c>
      <c r="J238" t="str">
        <f t="shared" ref="J238:J301" si="2116">LEFT($B238,C238-1)</f>
        <v>100</v>
      </c>
      <c r="K238" t="str">
        <f t="shared" ref="K238:K301" si="2117">MID($B238, C238+1,D238-C238-1)</f>
        <v>Hekate</v>
      </c>
      <c r="L238" s="2" t="s">
        <v>385</v>
      </c>
      <c r="M238" s="4">
        <f t="shared" si="1755"/>
        <v>-2.80846663446252</v>
      </c>
      <c r="N238" s="4">
        <f t="shared" si="1756"/>
        <v>1.9982347601591299</v>
      </c>
      <c r="O238" s="4">
        <f t="shared" si="1757"/>
        <v>0.96765221468953</v>
      </c>
      <c r="Q238" t="str">
        <f t="shared" ref="Q238:Q301" si="2118">J238</f>
        <v>100</v>
      </c>
      <c r="R238" t="str">
        <f t="shared" ref="R238:R301" si="2119">K238</f>
        <v>Hekate</v>
      </c>
      <c r="S238" s="4">
        <f t="shared" ref="S238:S301" si="2120">M238</f>
        <v>-2.80846663446252</v>
      </c>
      <c r="T238" s="4">
        <f t="shared" ref="T238:T301" si="2121">N238</f>
        <v>1.9982347601591299</v>
      </c>
      <c r="U238" s="4">
        <f t="shared" ref="U238:U301" si="2122">O238</f>
        <v>0.96765221468953</v>
      </c>
      <c r="V238" s="4">
        <f t="shared" ref="V238:V301" si="2123">M239</f>
        <v>-4.8088398562921601E-3</v>
      </c>
      <c r="W238" s="4">
        <f t="shared" ref="W238:W301" si="2124">N239</f>
        <v>-6.5550490554448703E-3</v>
      </c>
      <c r="X238" s="4">
        <f t="shared" ref="X238:X301" si="2125">O239</f>
        <v>-1.8673654867254301E-3</v>
      </c>
    </row>
    <row r="239" spans="2:24" x14ac:dyDescent="0.35">
      <c r="B239" t="s">
        <v>720</v>
      </c>
      <c r="D239">
        <f t="shared" ref="D239:D302" si="2126">FIND("vx,vy,vz ",$B239)</f>
        <v>1</v>
      </c>
      <c r="E239">
        <f t="shared" ref="E239" si="2127">FIND(" ",$B239,D239+8)</f>
        <v>9</v>
      </c>
      <c r="F239">
        <f t="shared" ref="F239:G239" si="2128">FIND(" ",$B239,E239+1)</f>
        <v>31</v>
      </c>
      <c r="G239">
        <f t="shared" si="2128"/>
        <v>53</v>
      </c>
      <c r="H239">
        <f t="shared" si="1752"/>
        <v>75</v>
      </c>
      <c r="J239" t="str">
        <f t="shared" ref="J239:J302" si="2129">LEFT($B239,D239-1)</f>
        <v/>
      </c>
      <c r="L239" s="2" t="s">
        <v>386</v>
      </c>
      <c r="M239" s="4">
        <f t="shared" si="1755"/>
        <v>-4.8088398562921601E-3</v>
      </c>
      <c r="N239" s="4">
        <f t="shared" si="1756"/>
        <v>-6.5550490554448703E-3</v>
      </c>
      <c r="O239" s="4">
        <f t="shared" si="1757"/>
        <v>-1.8673654867254301E-3</v>
      </c>
    </row>
    <row r="240" spans="2:24" x14ac:dyDescent="0.35">
      <c r="B240" t="s">
        <v>721</v>
      </c>
      <c r="C240">
        <f t="shared" ref="C240:C303" si="2130">FIND(" ",$B240)</f>
        <v>4</v>
      </c>
      <c r="D240">
        <f t="shared" ref="D240:D303" si="2131">FIND(" x,y,z ",$B240)</f>
        <v>11</v>
      </c>
      <c r="E240">
        <f t="shared" ref="E240" si="2132">FIND(" ",$B240,D240+5)</f>
        <v>17</v>
      </c>
      <c r="F240">
        <f t="shared" ref="F240:G240" si="2133">FIND(" ",$B240,E240+1)</f>
        <v>39</v>
      </c>
      <c r="G240">
        <f t="shared" si="2133"/>
        <v>60</v>
      </c>
      <c r="H240">
        <f t="shared" si="1752"/>
        <v>81</v>
      </c>
      <c r="J240" t="str">
        <f t="shared" ref="J240:J303" si="2134">LEFT($B240,C240-1)</f>
        <v>102</v>
      </c>
      <c r="K240" t="str">
        <f t="shared" ref="K240:K303" si="2135">MID($B240, C240+1,D240-C240-1)</f>
        <v>Miriam</v>
      </c>
      <c r="L240" s="2" t="s">
        <v>385</v>
      </c>
      <c r="M240" s="4">
        <f t="shared" si="1755"/>
        <v>-0.80297920961459901</v>
      </c>
      <c r="N240" s="4">
        <f t="shared" si="1756"/>
        <v>2.4715203623711699</v>
      </c>
      <c r="O240" s="4">
        <f t="shared" si="1757"/>
        <v>0.81385143102304702</v>
      </c>
      <c r="Q240" t="str">
        <f t="shared" ref="Q240:Q303" si="2136">J240</f>
        <v>102</v>
      </c>
      <c r="R240" t="str">
        <f t="shared" ref="R240:R303" si="2137">K240</f>
        <v>Miriam</v>
      </c>
      <c r="S240" s="4">
        <f t="shared" ref="S240:S303" si="2138">M240</f>
        <v>-0.80297920961459901</v>
      </c>
      <c r="T240" s="4">
        <f t="shared" ref="T240:T303" si="2139">N240</f>
        <v>2.4715203623711699</v>
      </c>
      <c r="U240" s="4">
        <f t="shared" ref="U240:U303" si="2140">O240</f>
        <v>0.81385143102304702</v>
      </c>
      <c r="V240" s="4">
        <f t="shared" ref="V240:V303" si="2141">M241</f>
        <v>-1.02787121488208E-2</v>
      </c>
      <c r="W240" s="4">
        <f t="shared" ref="W240:W303" si="2142">N241</f>
        <v>-2.77333514340038E-4</v>
      </c>
      <c r="X240" s="4">
        <f t="shared" ref="X240:X303" si="2143">O241</f>
        <v>-6.0944648753385197E-4</v>
      </c>
    </row>
    <row r="241" spans="2:24" x14ac:dyDescent="0.35">
      <c r="B241" t="s">
        <v>722</v>
      </c>
      <c r="D241">
        <f t="shared" ref="D241:D304" si="2144">FIND("vx,vy,vz ",$B241)</f>
        <v>1</v>
      </c>
      <c r="E241">
        <f t="shared" ref="E241" si="2145">FIND(" ",$B241,D241+8)</f>
        <v>9</v>
      </c>
      <c r="F241">
        <f t="shared" ref="F241:G241" si="2146">FIND(" ",$B241,E241+1)</f>
        <v>31</v>
      </c>
      <c r="G241">
        <f t="shared" si="2146"/>
        <v>53</v>
      </c>
      <c r="H241">
        <f t="shared" si="1752"/>
        <v>75</v>
      </c>
      <c r="J241" t="str">
        <f t="shared" ref="J241:J304" si="2147">LEFT($B241,D241-1)</f>
        <v/>
      </c>
      <c r="L241" s="2" t="s">
        <v>386</v>
      </c>
      <c r="M241" s="4">
        <f t="shared" si="1755"/>
        <v>-1.02787121488208E-2</v>
      </c>
      <c r="N241" s="4">
        <f t="shared" si="1756"/>
        <v>-2.77333514340038E-4</v>
      </c>
      <c r="O241" s="4">
        <f t="shared" si="1757"/>
        <v>-6.0944648753385197E-4</v>
      </c>
    </row>
    <row r="242" spans="2:24" x14ac:dyDescent="0.35">
      <c r="B242" t="s">
        <v>723</v>
      </c>
      <c r="C242">
        <f t="shared" ref="C242:C305" si="2148">FIND(" ",$B242)</f>
        <v>4</v>
      </c>
      <c r="D242">
        <f t="shared" ref="D242:D305" si="2149">FIND(" x,y,z ",$B242)</f>
        <v>9</v>
      </c>
      <c r="E242">
        <f t="shared" ref="E242" si="2150">FIND(" ",$B242,D242+5)</f>
        <v>15</v>
      </c>
      <c r="F242">
        <f t="shared" ref="F242:G242" si="2151">FIND(" ",$B242,E242+1)</f>
        <v>37</v>
      </c>
      <c r="G242">
        <f t="shared" si="2151"/>
        <v>59</v>
      </c>
      <c r="H242">
        <f t="shared" si="1752"/>
        <v>81</v>
      </c>
      <c r="J242" t="str">
        <f t="shared" ref="J242:J305" si="2152">LEFT($B242,C242-1)</f>
        <v>103</v>
      </c>
      <c r="K242" t="str">
        <f t="shared" ref="K242:K305" si="2153">MID($B242, C242+1,D242-C242-1)</f>
        <v>Hera</v>
      </c>
      <c r="L242" s="2" t="s">
        <v>385</v>
      </c>
      <c r="M242" s="4">
        <f t="shared" si="1755"/>
        <v>-1.6241695028697201</v>
      </c>
      <c r="N242" s="4">
        <f t="shared" si="1756"/>
        <v>-2.0619343847108098</v>
      </c>
      <c r="O242" s="4">
        <f t="shared" si="1757"/>
        <v>-0.61822099135612596</v>
      </c>
      <c r="Q242" t="str">
        <f t="shared" ref="Q242:Q305" si="2154">J242</f>
        <v>103</v>
      </c>
      <c r="R242" t="str">
        <f t="shared" ref="R242:R305" si="2155">K242</f>
        <v>Hera</v>
      </c>
      <c r="S242" s="4">
        <f t="shared" ref="S242:S305" si="2156">M242</f>
        <v>-1.6241695028697201</v>
      </c>
      <c r="T242" s="4">
        <f t="shared" ref="T242:T305" si="2157">N242</f>
        <v>-2.0619343847108098</v>
      </c>
      <c r="U242" s="4">
        <f t="shared" ref="U242:U305" si="2158">O242</f>
        <v>-0.61822099135612596</v>
      </c>
      <c r="V242" s="4">
        <f t="shared" ref="V242:V305" si="2159">M243</f>
        <v>8.8155952365480995E-3</v>
      </c>
      <c r="W242" s="4">
        <f t="shared" ref="W242:W305" si="2160">N243</f>
        <v>-5.1359874761499596E-3</v>
      </c>
      <c r="X242" s="4">
        <f t="shared" ref="X242:X305" si="2161">O243</f>
        <v>-2.4241717314080402E-3</v>
      </c>
    </row>
    <row r="243" spans="2:24" x14ac:dyDescent="0.35">
      <c r="B243" t="s">
        <v>724</v>
      </c>
      <c r="D243">
        <f t="shared" ref="D243:D306" si="2162">FIND("vx,vy,vz ",$B243)</f>
        <v>1</v>
      </c>
      <c r="E243">
        <f t="shared" ref="E243" si="2163">FIND(" ",$B243,D243+8)</f>
        <v>9</v>
      </c>
      <c r="F243">
        <f t="shared" ref="F243:G243" si="2164">FIND(" ",$B243,E243+1)</f>
        <v>30</v>
      </c>
      <c r="G243">
        <f t="shared" si="2164"/>
        <v>52</v>
      </c>
      <c r="H243">
        <f t="shared" si="1752"/>
        <v>74</v>
      </c>
      <c r="J243" t="str">
        <f t="shared" ref="J243:J306" si="2165">LEFT($B243,D243-1)</f>
        <v/>
      </c>
      <c r="L243" s="2" t="s">
        <v>386</v>
      </c>
      <c r="M243" s="4">
        <f t="shared" si="1755"/>
        <v>8.8155952365480995E-3</v>
      </c>
      <c r="N243" s="4">
        <f t="shared" si="1756"/>
        <v>-5.1359874761499596E-3</v>
      </c>
      <c r="O243" s="4">
        <f t="shared" si="1757"/>
        <v>-2.4241717314080402E-3</v>
      </c>
    </row>
    <row r="244" spans="2:24" x14ac:dyDescent="0.35">
      <c r="B244" t="s">
        <v>431</v>
      </c>
      <c r="C244">
        <f t="shared" ref="C244:C307" si="2166">FIND(" ",$B244)</f>
        <v>4</v>
      </c>
      <c r="D244">
        <f t="shared" ref="D244:D307" si="2167">FIND(" x,y,z ",$B244)</f>
        <v>12</v>
      </c>
      <c r="E244">
        <f t="shared" ref="E244" si="2168">FIND(" ",$B244,D244+5)</f>
        <v>18</v>
      </c>
      <c r="F244">
        <f t="shared" ref="F244:G244" si="2169">FIND(" ",$B244,E244+1)</f>
        <v>39</v>
      </c>
      <c r="G244">
        <f t="shared" si="2169"/>
        <v>60</v>
      </c>
      <c r="H244">
        <f t="shared" si="1752"/>
        <v>81</v>
      </c>
      <c r="J244" t="str">
        <f t="shared" ref="J244:J307" si="2170">LEFT($B244,C244-1)</f>
        <v>104</v>
      </c>
      <c r="K244" t="str">
        <f t="shared" ref="K244:K307" si="2171">MID($B244, C244+1,D244-C244-1)</f>
        <v>Klymene</v>
      </c>
      <c r="L244" s="2" t="s">
        <v>385</v>
      </c>
      <c r="M244" s="4">
        <f t="shared" si="1755"/>
        <v>2.60462580446656</v>
      </c>
      <c r="N244" s="4">
        <f t="shared" si="1756"/>
        <v>0.82986119840766603</v>
      </c>
      <c r="O244" s="4">
        <f t="shared" si="1757"/>
        <v>0.29759232323879897</v>
      </c>
      <c r="Q244" t="str">
        <f t="shared" ref="Q244:Q307" si="2172">J244</f>
        <v>104</v>
      </c>
      <c r="R244" t="str">
        <f t="shared" ref="R244:R307" si="2173">K244</f>
        <v>Klymene</v>
      </c>
      <c r="S244" s="4">
        <f t="shared" ref="S244:S307" si="2174">M244</f>
        <v>2.60462580446656</v>
      </c>
      <c r="T244" s="4">
        <f t="shared" ref="T244:T307" si="2175">N244</f>
        <v>0.82986119840766603</v>
      </c>
      <c r="U244" s="4">
        <f t="shared" ref="U244:U307" si="2176">O244</f>
        <v>0.29759232323879897</v>
      </c>
      <c r="V244" s="4">
        <f t="shared" ref="V244:V307" si="2177">M245</f>
        <v>-4.5951357502898704E-3</v>
      </c>
      <c r="W244" s="4">
        <f t="shared" ref="W244:W307" si="2178">N245</f>
        <v>8.9580881031648095E-3</v>
      </c>
      <c r="X244" s="4">
        <f t="shared" ref="X244:X307" si="2179">O245</f>
        <v>4.4494102201446803E-3</v>
      </c>
    </row>
    <row r="245" spans="2:24" x14ac:dyDescent="0.35">
      <c r="B245" t="s">
        <v>725</v>
      </c>
      <c r="D245">
        <f t="shared" ref="D245:D308" si="2180">FIND("vx,vy,vz ",$B245)</f>
        <v>1</v>
      </c>
      <c r="E245">
        <f t="shared" ref="E245" si="2181">FIND(" ",$B245,D245+8)</f>
        <v>9</v>
      </c>
      <c r="F245">
        <f t="shared" ref="F245:G245" si="2182">FIND(" ",$B245,E245+1)</f>
        <v>31</v>
      </c>
      <c r="G245">
        <f t="shared" si="2182"/>
        <v>52</v>
      </c>
      <c r="H245">
        <f t="shared" si="1752"/>
        <v>73</v>
      </c>
      <c r="J245" t="str">
        <f t="shared" ref="J245:J308" si="2183">LEFT($B245,D245-1)</f>
        <v/>
      </c>
      <c r="L245" s="2" t="s">
        <v>386</v>
      </c>
      <c r="M245" s="4">
        <f t="shared" si="1755"/>
        <v>-4.5951357502898704E-3</v>
      </c>
      <c r="N245" s="4">
        <f t="shared" si="1756"/>
        <v>8.9580881031648095E-3</v>
      </c>
      <c r="O245" s="4">
        <f t="shared" si="1757"/>
        <v>4.4494102201446803E-3</v>
      </c>
    </row>
    <row r="246" spans="2:24" x14ac:dyDescent="0.35">
      <c r="B246" t="s">
        <v>726</v>
      </c>
      <c r="C246">
        <f t="shared" ref="C246:C309" si="2184">FIND(" ",$B246)</f>
        <v>4</v>
      </c>
      <c r="D246">
        <f t="shared" ref="D246:D309" si="2185">FIND(" x,y,z ",$B246)</f>
        <v>10</v>
      </c>
      <c r="E246">
        <f t="shared" ref="E246" si="2186">FIND(" ",$B246,D246+5)</f>
        <v>16</v>
      </c>
      <c r="F246">
        <f t="shared" ref="F246:G246" si="2187">FIND(" ",$B246,E246+1)</f>
        <v>37</v>
      </c>
      <c r="G246">
        <f t="shared" si="2187"/>
        <v>59</v>
      </c>
      <c r="H246">
        <f t="shared" si="1752"/>
        <v>81</v>
      </c>
      <c r="J246" t="str">
        <f t="shared" ref="J246:J309" si="2188">LEFT($B246,C246-1)</f>
        <v>106</v>
      </c>
      <c r="K246" t="str">
        <f t="shared" ref="K246:K309" si="2189">MID($B246, C246+1,D246-C246-1)</f>
        <v>Dione</v>
      </c>
      <c r="L246" s="2" t="s">
        <v>385</v>
      </c>
      <c r="M246" s="4">
        <f t="shared" si="1755"/>
        <v>1.1869518900896601</v>
      </c>
      <c r="N246" s="4">
        <f t="shared" si="1756"/>
        <v>-2.6416794719181298</v>
      </c>
      <c r="O246" s="4">
        <f t="shared" si="1757"/>
        <v>-1.3579091348828201</v>
      </c>
      <c r="Q246" t="str">
        <f t="shared" ref="Q246:Q309" si="2190">J246</f>
        <v>106</v>
      </c>
      <c r="R246" t="str">
        <f t="shared" ref="R246:R309" si="2191">K246</f>
        <v>Dione</v>
      </c>
      <c r="S246" s="4">
        <f t="shared" ref="S246:S309" si="2192">M246</f>
        <v>1.1869518900896601</v>
      </c>
      <c r="T246" s="4">
        <f t="shared" ref="T246:T309" si="2193">N246</f>
        <v>-2.6416794719181298</v>
      </c>
      <c r="U246" s="4">
        <f t="shared" ref="U246:U309" si="2194">O246</f>
        <v>-1.3579091348828201</v>
      </c>
      <c r="V246" s="4">
        <f t="shared" ref="V246:V309" si="2195">M247</f>
        <v>8.0623355581226908E-3</v>
      </c>
      <c r="W246" s="4">
        <f t="shared" ref="W246:W309" si="2196">N247</f>
        <v>4.8541789058166897E-3</v>
      </c>
      <c r="X246" s="4">
        <f t="shared" ref="X246:X309" si="2197">O247</f>
        <v>1.67919082565346E-3</v>
      </c>
    </row>
    <row r="247" spans="2:24" x14ac:dyDescent="0.35">
      <c r="B247" t="s">
        <v>432</v>
      </c>
      <c r="D247">
        <f t="shared" ref="D247:D310" si="2198">FIND("vx,vy,vz ",$B247)</f>
        <v>1</v>
      </c>
      <c r="E247">
        <f t="shared" ref="E247" si="2199">FIND(" ",$B247,D247+8)</f>
        <v>9</v>
      </c>
      <c r="F247">
        <f t="shared" ref="F247:G247" si="2200">FIND(" ",$B247,E247+1)</f>
        <v>30</v>
      </c>
      <c r="G247">
        <f t="shared" si="2200"/>
        <v>51</v>
      </c>
      <c r="H247">
        <f t="shared" si="1752"/>
        <v>72</v>
      </c>
      <c r="J247" t="str">
        <f t="shared" ref="J247:J310" si="2201">LEFT($B247,D247-1)</f>
        <v/>
      </c>
      <c r="L247" s="2" t="s">
        <v>386</v>
      </c>
      <c r="M247" s="4">
        <f t="shared" si="1755"/>
        <v>8.0623355581226908E-3</v>
      </c>
      <c r="N247" s="4">
        <f t="shared" si="1756"/>
        <v>4.8541789058166897E-3</v>
      </c>
      <c r="O247" s="4">
        <f t="shared" si="1757"/>
        <v>1.67919082565346E-3</v>
      </c>
    </row>
    <row r="248" spans="2:24" x14ac:dyDescent="0.35">
      <c r="B248" t="s">
        <v>727</v>
      </c>
      <c r="C248">
        <f t="shared" ref="C248:C311" si="2202">FIND(" ",$B248)</f>
        <v>4</v>
      </c>
      <c r="D248">
        <f t="shared" ref="D248:D311" si="2203">FIND(" x,y,z ",$B248)</f>
        <v>12</v>
      </c>
      <c r="E248">
        <f t="shared" ref="E248" si="2204">FIND(" ",$B248,D248+5)</f>
        <v>18</v>
      </c>
      <c r="F248">
        <f t="shared" ref="F248:G248" si="2205">FIND(" ",$B248,E248+1)</f>
        <v>40</v>
      </c>
      <c r="G248">
        <f t="shared" si="2205"/>
        <v>62</v>
      </c>
      <c r="H248">
        <f t="shared" si="1752"/>
        <v>84</v>
      </c>
      <c r="J248" t="str">
        <f t="shared" ref="J248:J311" si="2206">LEFT($B248,C248-1)</f>
        <v>107</v>
      </c>
      <c r="K248" t="str">
        <f t="shared" ref="K248:K311" si="2207">MID($B248, C248+1,D248-C248-1)</f>
        <v>Camilla</v>
      </c>
      <c r="L248" s="2" t="s">
        <v>385</v>
      </c>
      <c r="M248" s="4">
        <f t="shared" si="1755"/>
        <v>-2.8144823561493699</v>
      </c>
      <c r="N248" s="4">
        <f t="shared" si="1756"/>
        <v>-2.1256159003377402</v>
      </c>
      <c r="O248" s="4">
        <f t="shared" si="1757"/>
        <v>-0.46631520953550498</v>
      </c>
      <c r="Q248" t="str">
        <f t="shared" ref="Q248:Q311" si="2208">J248</f>
        <v>107</v>
      </c>
      <c r="R248" t="str">
        <f t="shared" ref="R248:R311" si="2209">K248</f>
        <v>Camilla</v>
      </c>
      <c r="S248" s="4">
        <f t="shared" ref="S248:S311" si="2210">M248</f>
        <v>-2.8144823561493699</v>
      </c>
      <c r="T248" s="4">
        <f t="shared" ref="T248:T311" si="2211">N248</f>
        <v>-2.1256159003377402</v>
      </c>
      <c r="U248" s="4">
        <f t="shared" ref="U248:U311" si="2212">O248</f>
        <v>-0.46631520953550498</v>
      </c>
      <c r="V248" s="4">
        <f t="shared" ref="V248:V311" si="2213">M249</f>
        <v>5.01632199110653E-3</v>
      </c>
      <c r="W248" s="4">
        <f t="shared" ref="W248:W311" si="2214">N249</f>
        <v>-7.2832807551786701E-3</v>
      </c>
      <c r="X248" s="4">
        <f t="shared" ref="X248:X311" si="2215">O249</f>
        <v>-1.83385221043838E-3</v>
      </c>
    </row>
    <row r="249" spans="2:24" x14ac:dyDescent="0.35">
      <c r="B249" t="s">
        <v>728</v>
      </c>
      <c r="D249">
        <f t="shared" ref="D249:D312" si="2216">FIND("vx,vy,vz ",$B249)</f>
        <v>1</v>
      </c>
      <c r="E249">
        <f t="shared" ref="E249" si="2217">FIND(" ",$B249,D249+8)</f>
        <v>9</v>
      </c>
      <c r="F249">
        <f t="shared" ref="F249:G249" si="2218">FIND(" ",$B249,E249+1)</f>
        <v>30</v>
      </c>
      <c r="G249">
        <f t="shared" si="2218"/>
        <v>52</v>
      </c>
      <c r="H249">
        <f t="shared" si="1752"/>
        <v>74</v>
      </c>
      <c r="J249" t="str">
        <f t="shared" ref="J249:J312" si="2219">LEFT($B249,D249-1)</f>
        <v/>
      </c>
      <c r="L249" s="2" t="s">
        <v>386</v>
      </c>
      <c r="M249" s="4">
        <f t="shared" si="1755"/>
        <v>5.01632199110653E-3</v>
      </c>
      <c r="N249" s="4">
        <f t="shared" si="1756"/>
        <v>-7.2832807551786701E-3</v>
      </c>
      <c r="O249" s="4">
        <f t="shared" si="1757"/>
        <v>-1.83385221043838E-3</v>
      </c>
    </row>
    <row r="250" spans="2:24" x14ac:dyDescent="0.35">
      <c r="B250" t="s">
        <v>729</v>
      </c>
      <c r="C250">
        <f t="shared" ref="C250:C313" si="2220">FIND(" ",$B250)</f>
        <v>4</v>
      </c>
      <c r="D250">
        <f t="shared" ref="D250:D313" si="2221">FIND(" x,y,z ",$B250)</f>
        <v>14</v>
      </c>
      <c r="E250">
        <f t="shared" ref="E250" si="2222">FIND(" ",$B250,D250+5)</f>
        <v>20</v>
      </c>
      <c r="F250">
        <f t="shared" ref="F250:G250" si="2223">FIND(" ",$B250,E250+1)</f>
        <v>42</v>
      </c>
      <c r="G250">
        <f t="shared" si="2223"/>
        <v>64</v>
      </c>
      <c r="H250">
        <f t="shared" si="1752"/>
        <v>86</v>
      </c>
      <c r="J250" t="str">
        <f t="shared" ref="J250:J313" si="2224">LEFT($B250,C250-1)</f>
        <v>109</v>
      </c>
      <c r="K250" t="str">
        <f t="shared" ref="K250:K313" si="2225">MID($B250, C250+1,D250-C250-1)</f>
        <v>Felicitas</v>
      </c>
      <c r="L250" s="2" t="s">
        <v>385</v>
      </c>
      <c r="M250" s="4">
        <f t="shared" si="1755"/>
        <v>-2.2722237188310701</v>
      </c>
      <c r="N250" s="4">
        <f t="shared" si="1756"/>
        <v>-2.2560137159543299</v>
      </c>
      <c r="O250" s="4">
        <f t="shared" si="1757"/>
        <v>-1.3481186938779199</v>
      </c>
      <c r="Q250" t="str">
        <f t="shared" ref="Q250:Q313" si="2226">J250</f>
        <v>109</v>
      </c>
      <c r="R250" t="str">
        <f t="shared" ref="R250:R313" si="2227">K250</f>
        <v>Felicitas</v>
      </c>
      <c r="S250" s="4">
        <f t="shared" ref="S250:S313" si="2228">M250</f>
        <v>-2.2722237188310701</v>
      </c>
      <c r="T250" s="4">
        <f t="shared" ref="T250:T313" si="2229">N250</f>
        <v>-2.2560137159543299</v>
      </c>
      <c r="U250" s="4">
        <f t="shared" ref="U250:U313" si="2230">O250</f>
        <v>-1.3481186938779199</v>
      </c>
      <c r="V250" s="4">
        <f t="shared" ref="V250:V313" si="2231">M251</f>
        <v>5.4982987839447698E-3</v>
      </c>
      <c r="W250" s="4">
        <f t="shared" ref="W250:W313" si="2232">N251</f>
        <v>-4.6796707607715199E-3</v>
      </c>
      <c r="X250" s="4">
        <f t="shared" ref="X250:X313" si="2233">O251</f>
        <v>-2.9146318773233901E-3</v>
      </c>
    </row>
    <row r="251" spans="2:24" x14ac:dyDescent="0.35">
      <c r="B251" t="s">
        <v>730</v>
      </c>
      <c r="D251">
        <f t="shared" ref="D251:D314" si="2234">FIND("vx,vy,vz ",$B251)</f>
        <v>1</v>
      </c>
      <c r="E251">
        <f t="shared" ref="E251" si="2235">FIND(" ",$B251,D251+8)</f>
        <v>9</v>
      </c>
      <c r="F251">
        <f t="shared" ref="F251:G251" si="2236">FIND(" ",$B251,E251+1)</f>
        <v>30</v>
      </c>
      <c r="G251">
        <f t="shared" si="2236"/>
        <v>52</v>
      </c>
      <c r="H251">
        <f t="shared" si="1752"/>
        <v>74</v>
      </c>
      <c r="J251" t="str">
        <f t="shared" ref="J251:J314" si="2237">LEFT($B251,D251-1)</f>
        <v/>
      </c>
      <c r="L251" s="2" t="s">
        <v>386</v>
      </c>
      <c r="M251" s="4">
        <f t="shared" si="1755"/>
        <v>5.4982987839447698E-3</v>
      </c>
      <c r="N251" s="4">
        <f t="shared" si="1756"/>
        <v>-4.6796707607715199E-3</v>
      </c>
      <c r="O251" s="4">
        <f t="shared" si="1757"/>
        <v>-2.9146318773233901E-3</v>
      </c>
    </row>
    <row r="252" spans="2:24" x14ac:dyDescent="0.35">
      <c r="B252" t="s">
        <v>731</v>
      </c>
      <c r="C252">
        <f t="shared" ref="C252:C315" si="2238">FIND(" ",$B252)</f>
        <v>4</v>
      </c>
      <c r="D252">
        <f t="shared" ref="D252:D315" si="2239">FIND(" x,y,z ",$B252)</f>
        <v>10</v>
      </c>
      <c r="E252">
        <f t="shared" ref="E252" si="2240">FIND(" ",$B252,D252+5)</f>
        <v>16</v>
      </c>
      <c r="F252">
        <f t="shared" ref="F252:G252" si="2241">FIND(" ",$B252,E252+1)</f>
        <v>38</v>
      </c>
      <c r="G252">
        <f t="shared" si="2241"/>
        <v>59</v>
      </c>
      <c r="H252">
        <f t="shared" si="1752"/>
        <v>80</v>
      </c>
      <c r="J252" t="str">
        <f t="shared" ref="J252:J315" si="2242">LEFT($B252,C252-1)</f>
        <v>110</v>
      </c>
      <c r="K252" t="str">
        <f t="shared" ref="K252:K315" si="2243">MID($B252, C252+1,D252-C252-1)</f>
        <v>Lydia</v>
      </c>
      <c r="L252" s="2" t="s">
        <v>385</v>
      </c>
      <c r="M252" s="4">
        <f t="shared" si="1755"/>
        <v>-2.9136716000370102</v>
      </c>
      <c r="N252" s="4">
        <f t="shared" si="1756"/>
        <v>0.137720105704674</v>
      </c>
      <c r="O252" s="4">
        <f t="shared" si="1757"/>
        <v>0.35648284593463497</v>
      </c>
      <c r="Q252" t="str">
        <f t="shared" ref="Q252:Q315" si="2244">J252</f>
        <v>110</v>
      </c>
      <c r="R252" t="str">
        <f t="shared" ref="R252:R315" si="2245">K252</f>
        <v>Lydia</v>
      </c>
      <c r="S252" s="4">
        <f t="shared" ref="S252:S315" si="2246">M252</f>
        <v>-2.9136716000370102</v>
      </c>
      <c r="T252" s="4">
        <f t="shared" ref="T252:T315" si="2247">N252</f>
        <v>0.137720105704674</v>
      </c>
      <c r="U252" s="4">
        <f t="shared" ref="U252:U315" si="2248">O252</f>
        <v>0.35648284593463497</v>
      </c>
      <c r="V252" s="4">
        <f t="shared" ref="V252:V315" si="2249">M253</f>
        <v>-7.0152542779651896E-4</v>
      </c>
      <c r="W252" s="4">
        <f t="shared" ref="W252:W315" si="2250">N253</f>
        <v>-8.6319830661799601E-3</v>
      </c>
      <c r="X252" s="4">
        <f t="shared" ref="X252:X315" si="2251">O253</f>
        <v>-4.2651063030103497E-3</v>
      </c>
    </row>
    <row r="253" spans="2:24" x14ac:dyDescent="0.35">
      <c r="B253" t="s">
        <v>732</v>
      </c>
      <c r="D253">
        <f t="shared" ref="D253:D316" si="2252">FIND("vx,vy,vz ",$B253)</f>
        <v>1</v>
      </c>
      <c r="E253">
        <f t="shared" ref="E253" si="2253">FIND(" ",$B253,D253+8)</f>
        <v>9</v>
      </c>
      <c r="F253">
        <f t="shared" ref="F253:G253" si="2254">FIND(" ",$B253,E253+1)</f>
        <v>31</v>
      </c>
      <c r="G253">
        <f t="shared" si="2254"/>
        <v>53</v>
      </c>
      <c r="H253">
        <f t="shared" si="1752"/>
        <v>75</v>
      </c>
      <c r="J253" t="str">
        <f t="shared" ref="J253:J316" si="2255">LEFT($B253,D253-1)</f>
        <v/>
      </c>
      <c r="L253" s="2" t="s">
        <v>386</v>
      </c>
      <c r="M253" s="4">
        <f t="shared" si="1755"/>
        <v>-7.0152542779651896E-4</v>
      </c>
      <c r="N253" s="4">
        <f t="shared" si="1756"/>
        <v>-8.6319830661799601E-3</v>
      </c>
      <c r="O253" s="4">
        <f t="shared" si="1757"/>
        <v>-4.2651063030103497E-3</v>
      </c>
    </row>
    <row r="254" spans="2:24" x14ac:dyDescent="0.35">
      <c r="B254" t="s">
        <v>433</v>
      </c>
      <c r="C254">
        <f t="shared" ref="C254:C317" si="2256">FIND(" ",$B254)</f>
        <v>4</v>
      </c>
      <c r="D254">
        <f t="shared" ref="D254:D317" si="2257">FIND(" x,y,z ",$B254)</f>
        <v>14</v>
      </c>
      <c r="E254">
        <f t="shared" ref="E254" si="2258">FIND(" ",$B254,D254+5)</f>
        <v>20</v>
      </c>
      <c r="F254">
        <f t="shared" ref="F254:G254" si="2259">FIND(" ",$B254,E254+1)</f>
        <v>41</v>
      </c>
      <c r="G254">
        <f t="shared" si="2259"/>
        <v>62</v>
      </c>
      <c r="H254">
        <f t="shared" si="1752"/>
        <v>83</v>
      </c>
      <c r="J254" t="str">
        <f t="shared" ref="J254:J317" si="2260">LEFT($B254,C254-1)</f>
        <v>112</v>
      </c>
      <c r="K254" t="str">
        <f t="shared" ref="K254:K317" si="2261">MID($B254, C254+1,D254-C254-1)</f>
        <v>Iphigenia</v>
      </c>
      <c r="L254" s="2" t="s">
        <v>385</v>
      </c>
      <c r="M254" s="4">
        <f t="shared" si="1755"/>
        <v>2.1012681879453199</v>
      </c>
      <c r="N254" s="4">
        <f t="shared" si="1756"/>
        <v>0.42321054343817599</v>
      </c>
      <c r="O254" s="4">
        <f t="shared" si="1757"/>
        <v>0.26399448785863699</v>
      </c>
      <c r="Q254" t="str">
        <f t="shared" ref="Q254:Q317" si="2262">J254</f>
        <v>112</v>
      </c>
      <c r="R254" t="str">
        <f t="shared" ref="R254:R317" si="2263">K254</f>
        <v>Iphigenia</v>
      </c>
      <c r="S254" s="4">
        <f t="shared" ref="S254:S317" si="2264">M254</f>
        <v>2.1012681879453199</v>
      </c>
      <c r="T254" s="4">
        <f t="shared" ref="T254:T317" si="2265">N254</f>
        <v>0.42321054343817599</v>
      </c>
      <c r="U254" s="4">
        <f t="shared" ref="U254:U317" si="2266">O254</f>
        <v>0.26399448785863699</v>
      </c>
      <c r="V254" s="4">
        <f t="shared" ref="V254:V317" si="2267">M255</f>
        <v>-2.0856914858807898E-3</v>
      </c>
      <c r="W254" s="4">
        <f t="shared" ref="W254:W317" si="2268">N255</f>
        <v>1.10031036808783E-2</v>
      </c>
      <c r="X254" s="4">
        <f t="shared" ref="X254:X317" si="2269">O255</f>
        <v>5.2016991393276603E-3</v>
      </c>
    </row>
    <row r="255" spans="2:24" x14ac:dyDescent="0.35">
      <c r="B255" t="s">
        <v>733</v>
      </c>
      <c r="D255">
        <f t="shared" ref="D255:D318" si="2270">FIND("vx,vy,vz ",$B255)</f>
        <v>1</v>
      </c>
      <c r="E255">
        <f t="shared" ref="E255" si="2271">FIND(" ",$B255,D255+8)</f>
        <v>9</v>
      </c>
      <c r="F255">
        <f t="shared" ref="F255:G255" si="2272">FIND(" ",$B255,E255+1)</f>
        <v>31</v>
      </c>
      <c r="G255">
        <f t="shared" si="2272"/>
        <v>52</v>
      </c>
      <c r="H255">
        <f t="shared" si="1752"/>
        <v>73</v>
      </c>
      <c r="J255" t="str">
        <f t="shared" ref="J255:J318" si="2273">LEFT($B255,D255-1)</f>
        <v/>
      </c>
      <c r="L255" s="2" t="s">
        <v>386</v>
      </c>
      <c r="M255" s="4">
        <f t="shared" si="1755"/>
        <v>-2.0856914858807898E-3</v>
      </c>
      <c r="N255" s="4">
        <f t="shared" si="1756"/>
        <v>1.10031036808783E-2</v>
      </c>
      <c r="O255" s="4">
        <f t="shared" si="1757"/>
        <v>5.2016991393276603E-3</v>
      </c>
    </row>
    <row r="256" spans="2:24" x14ac:dyDescent="0.35">
      <c r="B256" t="s">
        <v>734</v>
      </c>
      <c r="C256">
        <f t="shared" ref="C256:C319" si="2274">FIND(" ",$B256)</f>
        <v>4</v>
      </c>
      <c r="D256">
        <f t="shared" ref="D256:D319" si="2275">FIND(" x,y,z ",$B256)</f>
        <v>13</v>
      </c>
      <c r="E256">
        <f t="shared" ref="E256" si="2276">FIND(" ",$B256,D256+5)</f>
        <v>19</v>
      </c>
      <c r="F256">
        <f t="shared" ref="F256:G256" si="2277">FIND(" ",$B256,E256+1)</f>
        <v>41</v>
      </c>
      <c r="G256">
        <f t="shared" si="2277"/>
        <v>62</v>
      </c>
      <c r="H256">
        <f t="shared" si="1752"/>
        <v>83</v>
      </c>
      <c r="J256" t="str">
        <f t="shared" ref="J256:J319" si="2278">LEFT($B256,C256-1)</f>
        <v>113</v>
      </c>
      <c r="K256" t="str">
        <f t="shared" ref="K256:K319" si="2279">MID($B256, C256+1,D256-C256-1)</f>
        <v>Amalthea</v>
      </c>
      <c r="L256" s="2" t="s">
        <v>385</v>
      </c>
      <c r="M256" s="4">
        <f t="shared" si="1755"/>
        <v>-0.845649935641415</v>
      </c>
      <c r="N256" s="4">
        <f t="shared" si="1756"/>
        <v>2.04170430060603</v>
      </c>
      <c r="O256" s="4">
        <f t="shared" si="1757"/>
        <v>0.83444554001697402</v>
      </c>
      <c r="Q256" t="str">
        <f t="shared" ref="Q256:Q319" si="2280">J256</f>
        <v>113</v>
      </c>
      <c r="R256" t="str">
        <f t="shared" ref="R256:R319" si="2281">K256</f>
        <v>Amalthea</v>
      </c>
      <c r="S256" s="4">
        <f t="shared" ref="S256:S319" si="2282">M256</f>
        <v>-0.845649935641415</v>
      </c>
      <c r="T256" s="4">
        <f t="shared" ref="T256:T319" si="2283">N256</f>
        <v>2.04170430060603</v>
      </c>
      <c r="U256" s="4">
        <f t="shared" ref="U256:U319" si="2284">O256</f>
        <v>0.83444554001697402</v>
      </c>
      <c r="V256" s="4">
        <f t="shared" ref="V256:V319" si="2285">M257</f>
        <v>-1.00619950825593E-2</v>
      </c>
      <c r="W256" s="4">
        <f t="shared" ref="W256:W319" si="2286">N257</f>
        <v>-4.8628352074055496E-3</v>
      </c>
      <c r="X256" s="4">
        <f t="shared" ref="X256:X319" si="2287">O257</f>
        <v>-1.04430065068542E-3</v>
      </c>
    </row>
    <row r="257" spans="2:24" x14ac:dyDescent="0.35">
      <c r="B257" t="s">
        <v>735</v>
      </c>
      <c r="D257">
        <f t="shared" ref="D257:D320" si="2288">FIND("vx,vy,vz ",$B257)</f>
        <v>1</v>
      </c>
      <c r="E257">
        <f t="shared" ref="E257" si="2289">FIND(" ",$B257,D257+8)</f>
        <v>9</v>
      </c>
      <c r="F257">
        <f t="shared" ref="F257:G257" si="2290">FIND(" ",$B257,E257+1)</f>
        <v>31</v>
      </c>
      <c r="G257">
        <f t="shared" si="2290"/>
        <v>53</v>
      </c>
      <c r="H257">
        <f t="shared" si="1752"/>
        <v>75</v>
      </c>
      <c r="J257" t="str">
        <f t="shared" ref="J257:J320" si="2291">LEFT($B257,D257-1)</f>
        <v/>
      </c>
      <c r="L257" s="2" t="s">
        <v>386</v>
      </c>
      <c r="M257" s="4">
        <f t="shared" si="1755"/>
        <v>-1.00619950825593E-2</v>
      </c>
      <c r="N257" s="4">
        <f t="shared" si="1756"/>
        <v>-4.8628352074055496E-3</v>
      </c>
      <c r="O257" s="4">
        <f t="shared" si="1757"/>
        <v>-1.04430065068542E-3</v>
      </c>
    </row>
    <row r="258" spans="2:24" x14ac:dyDescent="0.35">
      <c r="B258" t="s">
        <v>434</v>
      </c>
      <c r="C258">
        <f t="shared" ref="C258:C321" si="2292">FIND(" ",$B258)</f>
        <v>4</v>
      </c>
      <c r="D258">
        <f t="shared" ref="D258:D321" si="2293">FIND(" x,y,z ",$B258)</f>
        <v>14</v>
      </c>
      <c r="E258">
        <f t="shared" ref="E258" si="2294">FIND(" ",$B258,D258+5)</f>
        <v>20</v>
      </c>
      <c r="F258">
        <f t="shared" ref="F258:G258" si="2295">FIND(" ",$B258,E258+1)</f>
        <v>41</v>
      </c>
      <c r="G258">
        <f t="shared" si="2295"/>
        <v>62</v>
      </c>
      <c r="H258">
        <f t="shared" si="1752"/>
        <v>83</v>
      </c>
      <c r="J258" t="str">
        <f t="shared" ref="J258:J321" si="2296">LEFT($B258,C258-1)</f>
        <v>114</v>
      </c>
      <c r="K258" t="str">
        <f t="shared" ref="K258:K321" si="2297">MID($B258, C258+1,D258-C258-1)</f>
        <v>Kassandra</v>
      </c>
      <c r="L258" s="2" t="s">
        <v>385</v>
      </c>
      <c r="M258" s="4">
        <f t="shared" si="1755"/>
        <v>1.0034585359327699</v>
      </c>
      <c r="N258" s="4">
        <f t="shared" si="1756"/>
        <v>2.3022291814204401</v>
      </c>
      <c r="O258" s="4">
        <f t="shared" si="1757"/>
        <v>0.75502980859306301</v>
      </c>
      <c r="Q258" t="str">
        <f t="shared" ref="Q258:Q321" si="2298">J258</f>
        <v>114</v>
      </c>
      <c r="R258" t="str">
        <f t="shared" ref="R258:R321" si="2299">K258</f>
        <v>Kassandra</v>
      </c>
      <c r="S258" s="4">
        <f t="shared" ref="S258:S321" si="2300">M258</f>
        <v>1.0034585359327699</v>
      </c>
      <c r="T258" s="4">
        <f t="shared" ref="T258:T321" si="2301">N258</f>
        <v>2.3022291814204401</v>
      </c>
      <c r="U258" s="4">
        <f t="shared" ref="U258:U321" si="2302">O258</f>
        <v>0.75502980859306301</v>
      </c>
      <c r="V258" s="4">
        <f t="shared" ref="V258:V321" si="2303">M259</f>
        <v>-1.03724856502505E-2</v>
      </c>
      <c r="W258" s="4">
        <f t="shared" ref="W258:W321" si="2304">N259</f>
        <v>2.5221667953686101E-3</v>
      </c>
      <c r="X258" s="4">
        <f t="shared" ref="X258:X321" si="2305">O259</f>
        <v>1.0983977189201199E-3</v>
      </c>
    </row>
    <row r="259" spans="2:24" x14ac:dyDescent="0.35">
      <c r="B259" t="s">
        <v>736</v>
      </c>
      <c r="D259">
        <f t="shared" ref="D259:D322" si="2306">FIND("vx,vy,vz ",$B259)</f>
        <v>1</v>
      </c>
      <c r="E259">
        <f t="shared" ref="E259" si="2307">FIND(" ",$B259,D259+8)</f>
        <v>9</v>
      </c>
      <c r="F259">
        <f t="shared" ref="F259:G259" si="2308">FIND(" ",$B259,E259+1)</f>
        <v>31</v>
      </c>
      <c r="G259">
        <f t="shared" si="2308"/>
        <v>52</v>
      </c>
      <c r="H259">
        <f t="shared" si="1752"/>
        <v>73</v>
      </c>
      <c r="J259" t="str">
        <f t="shared" ref="J259:J322" si="2309">LEFT($B259,D259-1)</f>
        <v/>
      </c>
      <c r="L259" s="2" t="s">
        <v>386</v>
      </c>
      <c r="M259" s="4">
        <f t="shared" si="1755"/>
        <v>-1.03724856502505E-2</v>
      </c>
      <c r="N259" s="4">
        <f t="shared" si="1756"/>
        <v>2.5221667953686101E-3</v>
      </c>
      <c r="O259" s="4">
        <f t="shared" si="1757"/>
        <v>1.0983977189201199E-3</v>
      </c>
    </row>
    <row r="260" spans="2:24" x14ac:dyDescent="0.35">
      <c r="B260" t="s">
        <v>737</v>
      </c>
      <c r="C260">
        <f t="shared" ref="C260:C323" si="2310">FIND(" ",$B260)</f>
        <v>4</v>
      </c>
      <c r="D260">
        <f t="shared" ref="D260:D323" si="2311">FIND(" x,y,z ",$B260)</f>
        <v>10</v>
      </c>
      <c r="E260">
        <f t="shared" ref="E260" si="2312">FIND(" ",$B260,D260+5)</f>
        <v>16</v>
      </c>
      <c r="F260">
        <f t="shared" ref="F260:G260" si="2313">FIND(" ",$B260,E260+1)</f>
        <v>38</v>
      </c>
      <c r="G260">
        <f t="shared" si="2313"/>
        <v>60</v>
      </c>
      <c r="H260">
        <f t="shared" si="1752"/>
        <v>82</v>
      </c>
      <c r="J260" t="str">
        <f t="shared" ref="J260:J323" si="2314">LEFT($B260,C260-1)</f>
        <v>115</v>
      </c>
      <c r="K260" t="str">
        <f t="shared" ref="K260:K323" si="2315">MID($B260, C260+1,D260-C260-1)</f>
        <v>Thyra</v>
      </c>
      <c r="L260" s="2" t="s">
        <v>385</v>
      </c>
      <c r="M260" s="4">
        <f t="shared" si="1755"/>
        <v>-2.1324028720230102</v>
      </c>
      <c r="N260" s="4">
        <f t="shared" si="1756"/>
        <v>-1.4070307708317</v>
      </c>
      <c r="O260" s="4">
        <f t="shared" si="1757"/>
        <v>-1.23088807334003</v>
      </c>
      <c r="Q260" t="str">
        <f t="shared" ref="Q260:Q323" si="2316">J260</f>
        <v>115</v>
      </c>
      <c r="R260" t="str">
        <f t="shared" ref="R260:R323" si="2317">K260</f>
        <v>Thyra</v>
      </c>
      <c r="S260" s="4">
        <f t="shared" ref="S260:S323" si="2318">M260</f>
        <v>-2.1324028720230102</v>
      </c>
      <c r="T260" s="4">
        <f t="shared" ref="T260:T323" si="2319">N260</f>
        <v>-1.4070307708317</v>
      </c>
      <c r="U260" s="4">
        <f t="shared" ref="U260:U323" si="2320">O260</f>
        <v>-1.23088807334003</v>
      </c>
      <c r="V260" s="4">
        <f t="shared" ref="V260:V323" si="2321">M261</f>
        <v>5.7184965135436902E-3</v>
      </c>
      <c r="W260" s="4">
        <f t="shared" ref="W260:W323" si="2322">N261</f>
        <v>-6.5814787278812804E-3</v>
      </c>
      <c r="X260" s="4">
        <f t="shared" ref="X260:X323" si="2323">O261</f>
        <v>-2.8885156090293399E-3</v>
      </c>
    </row>
    <row r="261" spans="2:24" x14ac:dyDescent="0.35">
      <c r="B261" t="s">
        <v>738</v>
      </c>
      <c r="D261">
        <f t="shared" ref="D261:D324" si="2324">FIND("vx,vy,vz ",$B261)</f>
        <v>1</v>
      </c>
      <c r="E261">
        <f t="shared" ref="E261" si="2325">FIND(" ",$B261,D261+8)</f>
        <v>9</v>
      </c>
      <c r="F261">
        <f t="shared" ref="F261:G261" si="2326">FIND(" ",$B261,E261+1)</f>
        <v>30</v>
      </c>
      <c r="G261">
        <f t="shared" si="2326"/>
        <v>52</v>
      </c>
      <c r="H261">
        <f t="shared" si="1752"/>
        <v>74</v>
      </c>
      <c r="J261" t="str">
        <f t="shared" ref="J261:J324" si="2327">LEFT($B261,D261-1)</f>
        <v/>
      </c>
      <c r="L261" s="2" t="s">
        <v>386</v>
      </c>
      <c r="M261" s="4">
        <f t="shared" si="1755"/>
        <v>5.7184965135436902E-3</v>
      </c>
      <c r="N261" s="4">
        <f t="shared" si="1756"/>
        <v>-6.5814787278812804E-3</v>
      </c>
      <c r="O261" s="4">
        <f t="shared" si="1757"/>
        <v>-2.8885156090293399E-3</v>
      </c>
    </row>
    <row r="262" spans="2:24" x14ac:dyDescent="0.35">
      <c r="B262" t="s">
        <v>739</v>
      </c>
      <c r="C262">
        <f t="shared" ref="C262:C325" si="2328">FIND(" ",$B262)</f>
        <v>4</v>
      </c>
      <c r="D262">
        <f t="shared" ref="D262:D325" si="2329">FIND(" x,y,z ",$B262)</f>
        <v>10</v>
      </c>
      <c r="E262">
        <f t="shared" ref="E262" si="2330">FIND(" ",$B262,D262+5)</f>
        <v>16</v>
      </c>
      <c r="F262">
        <f t="shared" ref="F262:G262" si="2331">FIND(" ",$B262,E262+1)</f>
        <v>37</v>
      </c>
      <c r="G262">
        <f t="shared" si="2331"/>
        <v>59</v>
      </c>
      <c r="H262">
        <f t="shared" ref="H262:H325" si="2332">LEN($B262)+1</f>
        <v>81</v>
      </c>
      <c r="J262" t="str">
        <f t="shared" ref="J262:J325" si="2333">LEFT($B262,C262-1)</f>
        <v>117</v>
      </c>
      <c r="K262" t="str">
        <f t="shared" ref="K262:K325" si="2334">MID($B262, C262+1,D262-C262-1)</f>
        <v>Lomia</v>
      </c>
      <c r="L262" s="2" t="s">
        <v>385</v>
      </c>
      <c r="M262" s="4">
        <f t="shared" ref="M262:M325" si="2335">VALUE(MID($B262,E262,F262-E262))</f>
        <v>2.2703822241220699</v>
      </c>
      <c r="N262" s="4">
        <f t="shared" ref="N262:N325" si="2336">VALUE(MID($B262,F262,G262-F262))</f>
        <v>-1.58943303084329</v>
      </c>
      <c r="O262" s="4">
        <f t="shared" ref="O262:O325" si="2337">VALUE(MID($B262,G262,H262-G262))</f>
        <v>-1.1139290847668299</v>
      </c>
      <c r="Q262" t="str">
        <f t="shared" ref="Q262:Q325" si="2338">J262</f>
        <v>117</v>
      </c>
      <c r="R262" t="str">
        <f t="shared" ref="R262:R325" si="2339">K262</f>
        <v>Lomia</v>
      </c>
      <c r="S262" s="4">
        <f t="shared" ref="S262:S325" si="2340">M262</f>
        <v>2.2703822241220699</v>
      </c>
      <c r="T262" s="4">
        <f t="shared" ref="T262:T325" si="2341">N262</f>
        <v>-1.58943303084329</v>
      </c>
      <c r="U262" s="4">
        <f t="shared" ref="U262:U325" si="2342">O262</f>
        <v>-1.1139290847668299</v>
      </c>
      <c r="V262" s="4">
        <f t="shared" ref="V262:V325" si="2343">M263</f>
        <v>6.2303266582743903E-3</v>
      </c>
      <c r="W262" s="4">
        <f t="shared" ref="W262:W325" si="2344">N263</f>
        <v>5.9267843063922502E-3</v>
      </c>
      <c r="X262" s="4">
        <f t="shared" ref="X262:X325" si="2345">O263</f>
        <v>5.0244622755679499E-3</v>
      </c>
    </row>
    <row r="263" spans="2:24" x14ac:dyDescent="0.35">
      <c r="B263" t="s">
        <v>435</v>
      </c>
      <c r="D263">
        <f t="shared" ref="D263:D326" si="2346">FIND("vx,vy,vz ",$B263)</f>
        <v>1</v>
      </c>
      <c r="E263">
        <f t="shared" ref="E263" si="2347">FIND(" ",$B263,D263+8)</f>
        <v>9</v>
      </c>
      <c r="F263">
        <f t="shared" ref="F263:G263" si="2348">FIND(" ",$B263,E263+1)</f>
        <v>30</v>
      </c>
      <c r="G263">
        <f t="shared" si="2348"/>
        <v>51</v>
      </c>
      <c r="H263">
        <f t="shared" si="2332"/>
        <v>72</v>
      </c>
      <c r="J263" t="str">
        <f t="shared" ref="J263:J326" si="2349">LEFT($B263,D263-1)</f>
        <v/>
      </c>
      <c r="L263" s="2" t="s">
        <v>386</v>
      </c>
      <c r="M263" s="4">
        <f t="shared" si="2335"/>
        <v>6.2303266582743903E-3</v>
      </c>
      <c r="N263" s="4">
        <f t="shared" si="2336"/>
        <v>5.9267843063922502E-3</v>
      </c>
      <c r="O263" s="4">
        <f t="shared" si="2337"/>
        <v>5.0244622755679499E-3</v>
      </c>
    </row>
    <row r="264" spans="2:24" x14ac:dyDescent="0.35">
      <c r="B264" t="s">
        <v>740</v>
      </c>
      <c r="C264">
        <f t="shared" ref="C264:C327" si="2350">FIND(" ",$B264)</f>
        <v>4</v>
      </c>
      <c r="D264">
        <f t="shared" ref="D264:D327" si="2351">FIND(" x,y,z ",$B264)</f>
        <v>11</v>
      </c>
      <c r="E264">
        <f t="shared" ref="E264" si="2352">FIND(" ",$B264,D264+5)</f>
        <v>17</v>
      </c>
      <c r="F264">
        <f t="shared" ref="F264:G264" si="2353">FIND(" ",$B264,E264+1)</f>
        <v>38</v>
      </c>
      <c r="G264">
        <f t="shared" si="2353"/>
        <v>60</v>
      </c>
      <c r="H264">
        <f t="shared" si="2332"/>
        <v>82</v>
      </c>
      <c r="J264" t="str">
        <f t="shared" ref="J264:J327" si="2354">LEFT($B264,C264-1)</f>
        <v>118</v>
      </c>
      <c r="K264" t="str">
        <f t="shared" ref="K264:K327" si="2355">MID($B264, C264+1,D264-C264-1)</f>
        <v>Peitho</v>
      </c>
      <c r="L264" s="2" t="s">
        <v>385</v>
      </c>
      <c r="M264" s="4">
        <f t="shared" si="2335"/>
        <v>2.2859567487069499</v>
      </c>
      <c r="N264" s="4">
        <f t="shared" si="2336"/>
        <v>-0.60500170686628696</v>
      </c>
      <c r="O264" s="4">
        <f t="shared" si="2337"/>
        <v>-0.59409277541724304</v>
      </c>
      <c r="Q264" t="str">
        <f t="shared" ref="Q264:Q327" si="2356">J264</f>
        <v>118</v>
      </c>
      <c r="R264" t="str">
        <f t="shared" ref="R264:R327" si="2357">K264</f>
        <v>Peitho</v>
      </c>
      <c r="S264" s="4">
        <f t="shared" ref="S264:S327" si="2358">M264</f>
        <v>2.2859567487069499</v>
      </c>
      <c r="T264" s="4">
        <f t="shared" ref="T264:T327" si="2359">N264</f>
        <v>-0.60500170686628696</v>
      </c>
      <c r="U264" s="4">
        <f t="shared" ref="U264:U327" si="2360">O264</f>
        <v>-0.59409277541724304</v>
      </c>
      <c r="V264" s="4">
        <f t="shared" ref="V264:V327" si="2361">M265</f>
        <v>1.9602434535523801E-3</v>
      </c>
      <c r="W264" s="4">
        <f t="shared" ref="W264:W327" si="2362">N265</f>
        <v>9.6080245805059104E-3</v>
      </c>
      <c r="X264" s="4">
        <f t="shared" ref="X264:X327" si="2363">O265</f>
        <v>5.0239732784528399E-3</v>
      </c>
    </row>
    <row r="265" spans="2:24" x14ac:dyDescent="0.35">
      <c r="B265" t="s">
        <v>436</v>
      </c>
      <c r="D265">
        <f t="shared" ref="D265:D328" si="2364">FIND("vx,vy,vz ",$B265)</f>
        <v>1</v>
      </c>
      <c r="E265">
        <f t="shared" ref="E265" si="2365">FIND(" ",$B265,D265+8)</f>
        <v>9</v>
      </c>
      <c r="F265">
        <f t="shared" ref="F265:G265" si="2366">FIND(" ",$B265,E265+1)</f>
        <v>30</v>
      </c>
      <c r="G265">
        <f t="shared" si="2366"/>
        <v>51</v>
      </c>
      <c r="H265">
        <f t="shared" si="2332"/>
        <v>72</v>
      </c>
      <c r="J265" t="str">
        <f t="shared" ref="J265:J328" si="2367">LEFT($B265,D265-1)</f>
        <v/>
      </c>
      <c r="L265" s="2" t="s">
        <v>386</v>
      </c>
      <c r="M265" s="4">
        <f t="shared" si="2335"/>
        <v>1.9602434535523801E-3</v>
      </c>
      <c r="N265" s="4">
        <f t="shared" si="2336"/>
        <v>9.6080245805059104E-3</v>
      </c>
      <c r="O265" s="4">
        <f t="shared" si="2337"/>
        <v>5.0239732784528399E-3</v>
      </c>
    </row>
    <row r="266" spans="2:24" x14ac:dyDescent="0.35">
      <c r="B266" t="s">
        <v>437</v>
      </c>
      <c r="C266">
        <f t="shared" ref="C266:C329" si="2368">FIND(" ",$B266)</f>
        <v>4</v>
      </c>
      <c r="D266">
        <f t="shared" ref="D266:D329" si="2369">FIND(" x,y,z ",$B266)</f>
        <v>13</v>
      </c>
      <c r="E266">
        <f t="shared" ref="E266" si="2370">FIND(" ",$B266,D266+5)</f>
        <v>19</v>
      </c>
      <c r="F266">
        <f t="shared" ref="F266:G266" si="2371">FIND(" ",$B266,E266+1)</f>
        <v>40</v>
      </c>
      <c r="G266">
        <f t="shared" si="2371"/>
        <v>61</v>
      </c>
      <c r="H266">
        <f t="shared" si="2332"/>
        <v>82</v>
      </c>
      <c r="J266" t="str">
        <f t="shared" ref="J266:J329" si="2372">LEFT($B266,C266-1)</f>
        <v>120</v>
      </c>
      <c r="K266" t="str">
        <f t="shared" ref="K266:K329" si="2373">MID($B266, C266+1,D266-C266-1)</f>
        <v>Lachesis</v>
      </c>
      <c r="L266" s="2" t="s">
        <v>385</v>
      </c>
      <c r="M266" s="4">
        <f t="shared" si="2335"/>
        <v>1.3498955694478401</v>
      </c>
      <c r="N266" s="4">
        <f t="shared" si="2336"/>
        <v>2.5719655256765499</v>
      </c>
      <c r="O266" s="4">
        <f t="shared" si="2337"/>
        <v>1.5470653651106101</v>
      </c>
      <c r="Q266" t="str">
        <f t="shared" ref="Q266:Q329" si="2374">J266</f>
        <v>120</v>
      </c>
      <c r="R266" t="str">
        <f t="shared" ref="R266:R329" si="2375">K266</f>
        <v>Lachesis</v>
      </c>
      <c r="S266" s="4">
        <f t="shared" ref="S266:S329" si="2376">M266</f>
        <v>1.3498955694478401</v>
      </c>
      <c r="T266" s="4">
        <f t="shared" ref="T266:T329" si="2377">N266</f>
        <v>2.5719655256765499</v>
      </c>
      <c r="U266" s="4">
        <f t="shared" ref="U266:U329" si="2378">O266</f>
        <v>1.5470653651106101</v>
      </c>
      <c r="V266" s="4">
        <f t="shared" ref="V266:V329" si="2379">M267</f>
        <v>-8.4699660936907104E-3</v>
      </c>
      <c r="W266" s="4">
        <f t="shared" ref="W266:W329" si="2380">N267</f>
        <v>3.2822005845119101E-3</v>
      </c>
      <c r="X266" s="4">
        <f t="shared" ref="X266:X329" si="2381">O267</f>
        <v>1.53652582207716E-3</v>
      </c>
    </row>
    <row r="267" spans="2:24" x14ac:dyDescent="0.35">
      <c r="B267" t="s">
        <v>741</v>
      </c>
      <c r="D267">
        <f t="shared" ref="D267:D330" si="2382">FIND("vx,vy,vz ",$B267)</f>
        <v>1</v>
      </c>
      <c r="E267">
        <f t="shared" ref="E267" si="2383">FIND(" ",$B267,D267+8)</f>
        <v>9</v>
      </c>
      <c r="F267">
        <f t="shared" ref="F267:G267" si="2384">FIND(" ",$B267,E267+1)</f>
        <v>31</v>
      </c>
      <c r="G267">
        <f t="shared" si="2384"/>
        <v>52</v>
      </c>
      <c r="H267">
        <f t="shared" si="2332"/>
        <v>73</v>
      </c>
      <c r="J267" t="str">
        <f t="shared" ref="J267:J330" si="2385">LEFT($B267,D267-1)</f>
        <v/>
      </c>
      <c r="L267" s="2" t="s">
        <v>386</v>
      </c>
      <c r="M267" s="4">
        <f t="shared" si="2335"/>
        <v>-8.4699660936907104E-3</v>
      </c>
      <c r="N267" s="4">
        <f t="shared" si="2336"/>
        <v>3.2822005845119101E-3</v>
      </c>
      <c r="O267" s="4">
        <f t="shared" si="2337"/>
        <v>1.53652582207716E-3</v>
      </c>
    </row>
    <row r="268" spans="2:24" x14ac:dyDescent="0.35">
      <c r="B268" t="s">
        <v>742</v>
      </c>
      <c r="C268">
        <f t="shared" ref="C268:C331" si="2386">FIND(" ",$B268)</f>
        <v>4</v>
      </c>
      <c r="D268">
        <f t="shared" ref="D268:D331" si="2387">FIND(" x,y,z ",$B268)</f>
        <v>13</v>
      </c>
      <c r="E268">
        <f t="shared" ref="E268" si="2388">FIND(" ",$B268,D268+5)</f>
        <v>19</v>
      </c>
      <c r="F268">
        <f t="shared" ref="F268:G268" si="2389">FIND(" ",$B268,E268+1)</f>
        <v>40</v>
      </c>
      <c r="G268">
        <f t="shared" si="2389"/>
        <v>62</v>
      </c>
      <c r="H268">
        <f t="shared" si="2332"/>
        <v>84</v>
      </c>
      <c r="J268" t="str">
        <f t="shared" ref="J268:J331" si="2390">LEFT($B268,C268-1)</f>
        <v>121</v>
      </c>
      <c r="K268" t="str">
        <f t="shared" ref="K268:K331" si="2391">MID($B268, C268+1,D268-C268-1)</f>
        <v>Hermione</v>
      </c>
      <c r="L268" s="2" t="s">
        <v>385</v>
      </c>
      <c r="M268" s="4">
        <f t="shared" si="2335"/>
        <v>1.33426678592323</v>
      </c>
      <c r="N268" s="4">
        <f t="shared" si="2336"/>
        <v>-2.5745712374688501</v>
      </c>
      <c r="O268" s="4">
        <f t="shared" si="2337"/>
        <v>-1.4109210225128299</v>
      </c>
      <c r="Q268" t="str">
        <f t="shared" ref="Q268:Q331" si="2392">J268</f>
        <v>121</v>
      </c>
      <c r="R268" t="str">
        <f t="shared" ref="R268:R331" si="2393">K268</f>
        <v>Hermione</v>
      </c>
      <c r="S268" s="4">
        <f t="shared" ref="S268:S331" si="2394">M268</f>
        <v>1.33426678592323</v>
      </c>
      <c r="T268" s="4">
        <f t="shared" ref="T268:T331" si="2395">N268</f>
        <v>-2.5745712374688501</v>
      </c>
      <c r="U268" s="4">
        <f t="shared" ref="U268:U331" si="2396">O268</f>
        <v>-1.4109210225128299</v>
      </c>
      <c r="V268" s="4">
        <f t="shared" ref="V268:V331" si="2397">M269</f>
        <v>8.4043470996652304E-3</v>
      </c>
      <c r="W268" s="4">
        <f t="shared" ref="W268:W331" si="2398">N269</f>
        <v>5.0705697177778003E-3</v>
      </c>
      <c r="X268" s="4">
        <f t="shared" ref="X268:X331" si="2399">O269</f>
        <v>1.20593893094004E-3</v>
      </c>
    </row>
    <row r="269" spans="2:24" x14ac:dyDescent="0.35">
      <c r="B269" t="s">
        <v>438</v>
      </c>
      <c r="D269">
        <f t="shared" ref="D269:D332" si="2400">FIND("vx,vy,vz ",$B269)</f>
        <v>1</v>
      </c>
      <c r="E269">
        <f t="shared" ref="E269" si="2401">FIND(" ",$B269,D269+8)</f>
        <v>9</v>
      </c>
      <c r="F269">
        <f t="shared" ref="F269:G269" si="2402">FIND(" ",$B269,E269+1)</f>
        <v>30</v>
      </c>
      <c r="G269">
        <f t="shared" si="2402"/>
        <v>51</v>
      </c>
      <c r="H269">
        <f t="shared" si="2332"/>
        <v>72</v>
      </c>
      <c r="J269" t="str">
        <f t="shared" ref="J269:J332" si="2403">LEFT($B269,D269-1)</f>
        <v/>
      </c>
      <c r="L269" s="2" t="s">
        <v>386</v>
      </c>
      <c r="M269" s="4">
        <f t="shared" si="2335"/>
        <v>8.4043470996652304E-3</v>
      </c>
      <c r="N269" s="4">
        <f t="shared" si="2336"/>
        <v>5.0705697177778003E-3</v>
      </c>
      <c r="O269" s="4">
        <f t="shared" si="2337"/>
        <v>1.20593893094004E-3</v>
      </c>
    </row>
    <row r="270" spans="2:24" x14ac:dyDescent="0.35">
      <c r="B270" t="s">
        <v>743</v>
      </c>
      <c r="C270">
        <f t="shared" ref="C270:C333" si="2404">FIND(" ",$B270)</f>
        <v>4</v>
      </c>
      <c r="D270">
        <f t="shared" ref="D270:D333" si="2405">FIND(" x,y,z ",$B270)</f>
        <v>12</v>
      </c>
      <c r="E270">
        <f t="shared" ref="E270" si="2406">FIND(" ",$B270,D270+5)</f>
        <v>18</v>
      </c>
      <c r="F270">
        <f t="shared" ref="F270:G270" si="2407">FIND(" ",$B270,E270+1)</f>
        <v>40</v>
      </c>
      <c r="G270">
        <f t="shared" si="2407"/>
        <v>62</v>
      </c>
      <c r="H270">
        <f t="shared" si="2332"/>
        <v>84</v>
      </c>
      <c r="J270" t="str">
        <f t="shared" ref="J270:J333" si="2408">LEFT($B270,C270-1)</f>
        <v>124</v>
      </c>
      <c r="K270" t="str">
        <f t="shared" ref="K270:K333" si="2409">MID($B270, C270+1,D270-C270-1)</f>
        <v>Alkeste</v>
      </c>
      <c r="L270" s="2" t="s">
        <v>385</v>
      </c>
      <c r="M270" s="4">
        <f t="shared" si="2335"/>
        <v>-2.0309857579454502</v>
      </c>
      <c r="N270" s="4">
        <f t="shared" si="2336"/>
        <v>-1.29101545263747</v>
      </c>
      <c r="O270" s="4">
        <f t="shared" si="2337"/>
        <v>-0.50025255188780804</v>
      </c>
      <c r="Q270" t="str">
        <f t="shared" ref="Q270:Q333" si="2410">J270</f>
        <v>124</v>
      </c>
      <c r="R270" t="str">
        <f t="shared" ref="R270:R333" si="2411">K270</f>
        <v>Alkeste</v>
      </c>
      <c r="S270" s="4">
        <f t="shared" ref="S270:S333" si="2412">M270</f>
        <v>-2.0309857579454502</v>
      </c>
      <c r="T270" s="4">
        <f t="shared" ref="T270:T333" si="2413">N270</f>
        <v>-1.29101545263747</v>
      </c>
      <c r="U270" s="4">
        <f t="shared" ref="U270:U333" si="2414">O270</f>
        <v>-0.50025255188780804</v>
      </c>
      <c r="V270" s="4">
        <f t="shared" ref="V270:V333" si="2415">M271</f>
        <v>6.7424538199553899E-3</v>
      </c>
      <c r="W270" s="4">
        <f t="shared" ref="W270:W333" si="2416">N271</f>
        <v>-8.5409926873511507E-3</v>
      </c>
      <c r="X270" s="4">
        <f t="shared" ref="X270:X333" si="2417">O271</f>
        <v>-3.1421884287840202E-3</v>
      </c>
    </row>
    <row r="271" spans="2:24" x14ac:dyDescent="0.35">
      <c r="B271" t="s">
        <v>744</v>
      </c>
      <c r="D271">
        <f t="shared" ref="D271:D334" si="2418">FIND("vx,vy,vz ",$B271)</f>
        <v>1</v>
      </c>
      <c r="E271">
        <f t="shared" ref="E271" si="2419">FIND(" ",$B271,D271+8)</f>
        <v>9</v>
      </c>
      <c r="F271">
        <f t="shared" ref="F271:G271" si="2420">FIND(" ",$B271,E271+1)</f>
        <v>30</v>
      </c>
      <c r="G271">
        <f t="shared" si="2420"/>
        <v>52</v>
      </c>
      <c r="H271">
        <f t="shared" si="2332"/>
        <v>74</v>
      </c>
      <c r="J271" t="str">
        <f t="shared" ref="J271:J334" si="2421">LEFT($B271,D271-1)</f>
        <v/>
      </c>
      <c r="L271" s="2" t="s">
        <v>386</v>
      </c>
      <c r="M271" s="4">
        <f t="shared" si="2335"/>
        <v>6.7424538199553899E-3</v>
      </c>
      <c r="N271" s="4">
        <f t="shared" si="2336"/>
        <v>-8.5409926873511507E-3</v>
      </c>
      <c r="O271" s="4">
        <f t="shared" si="2337"/>
        <v>-3.1421884287840202E-3</v>
      </c>
    </row>
    <row r="272" spans="2:24" x14ac:dyDescent="0.35">
      <c r="B272" t="s">
        <v>439</v>
      </c>
      <c r="C272">
        <f t="shared" ref="C272:C335" si="2422">FIND(" ",$B272)</f>
        <v>4</v>
      </c>
      <c r="D272">
        <f t="shared" ref="D272:D335" si="2423">FIND(" x,y,z ",$B272)</f>
        <v>12</v>
      </c>
      <c r="E272">
        <f t="shared" ref="E272" si="2424">FIND(" ",$B272,D272+5)</f>
        <v>18</v>
      </c>
      <c r="F272">
        <f t="shared" ref="F272:G272" si="2425">FIND(" ",$B272,E272+1)</f>
        <v>39</v>
      </c>
      <c r="G272">
        <f t="shared" si="2425"/>
        <v>60</v>
      </c>
      <c r="H272">
        <f t="shared" si="2332"/>
        <v>81</v>
      </c>
      <c r="J272" t="str">
        <f t="shared" ref="J272:J335" si="2426">LEFT($B272,C272-1)</f>
        <v>127</v>
      </c>
      <c r="K272" t="str">
        <f t="shared" ref="K272:K335" si="2427">MID($B272, C272+1,D272-C272-1)</f>
        <v>Johanna</v>
      </c>
      <c r="L272" s="2" t="s">
        <v>385</v>
      </c>
      <c r="M272" s="4">
        <f t="shared" si="2335"/>
        <v>0.25859637113100498</v>
      </c>
      <c r="N272" s="4">
        <f t="shared" si="2336"/>
        <v>2.2545211039750899</v>
      </c>
      <c r="O272" s="4">
        <f t="shared" si="2337"/>
        <v>1.30278029191004</v>
      </c>
      <c r="Q272" t="str">
        <f t="shared" ref="Q272:Q335" si="2428">J272</f>
        <v>127</v>
      </c>
      <c r="R272" t="str">
        <f t="shared" ref="R272:R335" si="2429">K272</f>
        <v>Johanna</v>
      </c>
      <c r="S272" s="4">
        <f t="shared" ref="S272:S335" si="2430">M272</f>
        <v>0.25859637113100498</v>
      </c>
      <c r="T272" s="4">
        <f t="shared" ref="T272:T335" si="2431">N272</f>
        <v>2.2545211039750899</v>
      </c>
      <c r="U272" s="4">
        <f t="shared" ref="U272:U335" si="2432">O272</f>
        <v>1.30278029191004</v>
      </c>
      <c r="V272" s="4">
        <f t="shared" ref="V272:V335" si="2433">M273</f>
        <v>-1.0847729029494199E-2</v>
      </c>
      <c r="W272" s="4">
        <f t="shared" ref="W272:W335" si="2434">N273</f>
        <v>1.5512184709294899E-4</v>
      </c>
      <c r="X272" s="4">
        <f t="shared" ref="X272:X335" si="2435">O273</f>
        <v>1.05165394288079E-3</v>
      </c>
    </row>
    <row r="273" spans="2:24" x14ac:dyDescent="0.35">
      <c r="B273" t="s">
        <v>745</v>
      </c>
      <c r="D273">
        <f t="shared" ref="D273:D336" si="2436">FIND("vx,vy,vz ",$B273)</f>
        <v>1</v>
      </c>
      <c r="E273">
        <f t="shared" ref="E273" si="2437">FIND(" ",$B273,D273+8)</f>
        <v>9</v>
      </c>
      <c r="F273">
        <f t="shared" ref="F273:G273" si="2438">FIND(" ",$B273,E273+1)</f>
        <v>31</v>
      </c>
      <c r="G273">
        <f t="shared" si="2438"/>
        <v>52</v>
      </c>
      <c r="H273">
        <f t="shared" si="2332"/>
        <v>73</v>
      </c>
      <c r="J273" t="str">
        <f t="shared" ref="J273:J336" si="2439">LEFT($B273,D273-1)</f>
        <v/>
      </c>
      <c r="L273" s="2" t="s">
        <v>386</v>
      </c>
      <c r="M273" s="4">
        <f t="shared" si="2335"/>
        <v>-1.0847729029494199E-2</v>
      </c>
      <c r="N273" s="4">
        <f t="shared" si="2336"/>
        <v>1.5512184709294899E-4</v>
      </c>
      <c r="O273" s="4">
        <f t="shared" si="2337"/>
        <v>1.05165394288079E-3</v>
      </c>
    </row>
    <row r="274" spans="2:24" x14ac:dyDescent="0.35">
      <c r="B274" t="s">
        <v>746</v>
      </c>
      <c r="C274">
        <f t="shared" ref="C274:C337" si="2440">FIND(" ",$B274)</f>
        <v>4</v>
      </c>
      <c r="D274">
        <f t="shared" ref="D274:D337" si="2441">FIND(" x,y,z ",$B274)</f>
        <v>12</v>
      </c>
      <c r="E274">
        <f t="shared" ref="E274" si="2442">FIND(" ",$B274,D274+5)</f>
        <v>18</v>
      </c>
      <c r="F274">
        <f t="shared" ref="F274:G274" si="2443">FIND(" ",$B274,E274+1)</f>
        <v>40</v>
      </c>
      <c r="G274">
        <f t="shared" si="2443"/>
        <v>61</v>
      </c>
      <c r="H274">
        <f t="shared" si="2332"/>
        <v>82</v>
      </c>
      <c r="J274" t="str">
        <f t="shared" ref="J274:J337" si="2444">LEFT($B274,C274-1)</f>
        <v>128</v>
      </c>
      <c r="K274" t="str">
        <f t="shared" ref="K274:K337" si="2445">MID($B274, C274+1,D274-C274-1)</f>
        <v>Nemesis</v>
      </c>
      <c r="L274" s="2" t="s">
        <v>385</v>
      </c>
      <c r="M274" s="4">
        <f t="shared" si="2335"/>
        <v>-1.95061415863036</v>
      </c>
      <c r="N274" s="4">
        <f t="shared" si="2336"/>
        <v>1.8006929942619601</v>
      </c>
      <c r="O274" s="4">
        <f t="shared" si="2337"/>
        <v>1.06353820608445</v>
      </c>
      <c r="Q274" t="str">
        <f t="shared" ref="Q274:Q337" si="2446">J274</f>
        <v>128</v>
      </c>
      <c r="R274" t="str">
        <f t="shared" ref="R274:R337" si="2447">K274</f>
        <v>Nemesis</v>
      </c>
      <c r="S274" s="4">
        <f t="shared" ref="S274:S337" si="2448">M274</f>
        <v>-1.95061415863036</v>
      </c>
      <c r="T274" s="4">
        <f t="shared" ref="T274:T337" si="2449">N274</f>
        <v>1.8006929942619601</v>
      </c>
      <c r="U274" s="4">
        <f t="shared" ref="U274:U337" si="2450">O274</f>
        <v>1.06353820608445</v>
      </c>
      <c r="V274" s="4">
        <f t="shared" ref="V274:V337" si="2451">M275</f>
        <v>-7.9749007128549296E-3</v>
      </c>
      <c r="W274" s="4">
        <f t="shared" ref="W274:W337" si="2452">N275</f>
        <v>-5.7254008533346298E-3</v>
      </c>
      <c r="X274" s="4">
        <f t="shared" ref="X274:X337" si="2453">O275</f>
        <v>-1.7147982693057301E-3</v>
      </c>
    </row>
    <row r="275" spans="2:24" x14ac:dyDescent="0.35">
      <c r="B275" t="s">
        <v>747</v>
      </c>
      <c r="D275">
        <f t="shared" ref="D275:D338" si="2454">FIND("vx,vy,vz ",$B275)</f>
        <v>1</v>
      </c>
      <c r="E275">
        <f t="shared" ref="E275" si="2455">FIND(" ",$B275,D275+8)</f>
        <v>9</v>
      </c>
      <c r="F275">
        <f t="shared" ref="F275:G275" si="2456">FIND(" ",$B275,E275+1)</f>
        <v>31</v>
      </c>
      <c r="G275">
        <f t="shared" si="2456"/>
        <v>53</v>
      </c>
      <c r="H275">
        <f t="shared" si="2332"/>
        <v>75</v>
      </c>
      <c r="J275" t="str">
        <f t="shared" ref="J275:J338" si="2457">LEFT($B275,D275-1)</f>
        <v/>
      </c>
      <c r="L275" s="2" t="s">
        <v>386</v>
      </c>
      <c r="M275" s="4">
        <f t="shared" si="2335"/>
        <v>-7.9749007128549296E-3</v>
      </c>
      <c r="N275" s="4">
        <f t="shared" si="2336"/>
        <v>-5.7254008533346298E-3</v>
      </c>
      <c r="O275" s="4">
        <f t="shared" si="2337"/>
        <v>-1.7147982693057301E-3</v>
      </c>
    </row>
    <row r="276" spans="2:24" x14ac:dyDescent="0.35">
      <c r="B276" t="s">
        <v>440</v>
      </c>
      <c r="C276">
        <f t="shared" ref="C276:C339" si="2458">FIND(" ",$B276)</f>
        <v>4</v>
      </c>
      <c r="D276">
        <f t="shared" ref="D276:D339" si="2459">FIND(" x,y,z ",$B276)</f>
        <v>13</v>
      </c>
      <c r="E276">
        <f t="shared" ref="E276" si="2460">FIND(" ",$B276,D276+5)</f>
        <v>19</v>
      </c>
      <c r="F276">
        <f t="shared" ref="F276:G276" si="2461">FIND(" ",$B276,E276+1)</f>
        <v>40</v>
      </c>
      <c r="G276">
        <f t="shared" si="2461"/>
        <v>61</v>
      </c>
      <c r="H276">
        <f t="shared" si="2332"/>
        <v>82</v>
      </c>
      <c r="J276" t="str">
        <f t="shared" ref="J276:J339" si="2462">LEFT($B276,C276-1)</f>
        <v>129</v>
      </c>
      <c r="K276" t="str">
        <f t="shared" ref="K276:K339" si="2463">MID($B276, C276+1,D276-C276-1)</f>
        <v>Antigone</v>
      </c>
      <c r="L276" s="2" t="s">
        <v>385</v>
      </c>
      <c r="M276" s="4">
        <f t="shared" si="2335"/>
        <v>0.17325090837812601</v>
      </c>
      <c r="N276" s="4">
        <f t="shared" si="2336"/>
        <v>3.3062685885144898</v>
      </c>
      <c r="O276" s="4">
        <f t="shared" si="2337"/>
        <v>0.82275955330765904</v>
      </c>
      <c r="Q276" t="str">
        <f t="shared" ref="Q276:Q339" si="2464">J276</f>
        <v>129</v>
      </c>
      <c r="R276" t="str">
        <f t="shared" ref="R276:R339" si="2465">K276</f>
        <v>Antigone</v>
      </c>
      <c r="S276" s="4">
        <f t="shared" ref="S276:S339" si="2466">M276</f>
        <v>0.17325090837812601</v>
      </c>
      <c r="T276" s="4">
        <f t="shared" ref="T276:T339" si="2467">N276</f>
        <v>3.3062685885144898</v>
      </c>
      <c r="U276" s="4">
        <f t="shared" ref="U276:U339" si="2468">O276</f>
        <v>0.82275955330765904</v>
      </c>
      <c r="V276" s="4">
        <f t="shared" ref="V276:V339" si="2469">M277</f>
        <v>-8.2891192122812492E-3</v>
      </c>
      <c r="W276" s="4">
        <f t="shared" ref="W276:W339" si="2470">N277</f>
        <v>-6.6780929162008095E-4</v>
      </c>
      <c r="X276" s="4">
        <f t="shared" ref="X276:X339" si="2471">O277</f>
        <v>1.0709094833432299E-3</v>
      </c>
    </row>
    <row r="277" spans="2:24" x14ac:dyDescent="0.35">
      <c r="B277" t="s">
        <v>1078</v>
      </c>
      <c r="D277">
        <f t="shared" ref="D277:D340" si="2472">FIND("vx,vy,vz ",$B277)</f>
        <v>1</v>
      </c>
      <c r="E277">
        <f t="shared" ref="E277" si="2473">FIND(" ",$B277,D277+8)</f>
        <v>9</v>
      </c>
      <c r="F277">
        <f t="shared" ref="F277:G277" si="2474">FIND(" ",$B277,E277+1)</f>
        <v>31</v>
      </c>
      <c r="G277">
        <f t="shared" si="2474"/>
        <v>53</v>
      </c>
      <c r="H277">
        <f t="shared" si="2332"/>
        <v>74</v>
      </c>
      <c r="J277" t="str">
        <f t="shared" ref="J277:J340" si="2475">LEFT($B277,D277-1)</f>
        <v/>
      </c>
      <c r="L277" s="2" t="s">
        <v>386</v>
      </c>
      <c r="M277" s="4">
        <f t="shared" si="2335"/>
        <v>-8.2891192122812492E-3</v>
      </c>
      <c r="N277" s="4">
        <f t="shared" si="2336"/>
        <v>-6.6780929162008095E-4</v>
      </c>
      <c r="O277" s="4">
        <f t="shared" si="2337"/>
        <v>1.0709094833432299E-3</v>
      </c>
    </row>
    <row r="278" spans="2:24" x14ac:dyDescent="0.35">
      <c r="B278" t="s">
        <v>748</v>
      </c>
      <c r="C278">
        <f t="shared" ref="C278:C341" si="2476">FIND(" ",$B278)</f>
        <v>4</v>
      </c>
      <c r="D278">
        <f t="shared" ref="D278:D341" si="2477">FIND(" x,y,z ",$B278)</f>
        <v>12</v>
      </c>
      <c r="E278">
        <f t="shared" ref="E278" si="2478">FIND(" ",$B278,D278+5)</f>
        <v>18</v>
      </c>
      <c r="F278">
        <f t="shared" ref="F278:G278" si="2479">FIND(" ",$B278,E278+1)</f>
        <v>39</v>
      </c>
      <c r="G278">
        <f t="shared" si="2479"/>
        <v>61</v>
      </c>
      <c r="H278">
        <f t="shared" si="2332"/>
        <v>83</v>
      </c>
      <c r="J278" t="str">
        <f t="shared" ref="J278:J341" si="2480">LEFT($B278,C278-1)</f>
        <v>130</v>
      </c>
      <c r="K278" t="str">
        <f t="shared" ref="K278:K341" si="2481">MID($B278, C278+1,D278-C278-1)</f>
        <v>Elektra</v>
      </c>
      <c r="L278" s="2" t="s">
        <v>385</v>
      </c>
      <c r="M278" s="4">
        <f t="shared" si="2335"/>
        <v>0.80886589760879302</v>
      </c>
      <c r="N278" s="4">
        <f t="shared" si="2336"/>
        <v>-2.93103936979572</v>
      </c>
      <c r="O278" s="4">
        <f t="shared" si="2337"/>
        <v>-0.39159045627681899</v>
      </c>
      <c r="Q278" t="str">
        <f t="shared" ref="Q278:Q341" si="2482">J278</f>
        <v>130</v>
      </c>
      <c r="R278" t="str">
        <f t="shared" ref="R278:R341" si="2483">K278</f>
        <v>Elektra</v>
      </c>
      <c r="S278" s="4">
        <f t="shared" ref="S278:S341" si="2484">M278</f>
        <v>0.80886589760879302</v>
      </c>
      <c r="T278" s="4">
        <f t="shared" ref="T278:T341" si="2485">N278</f>
        <v>-2.93103936979572</v>
      </c>
      <c r="U278" s="4">
        <f t="shared" ref="U278:U341" si="2486">O278</f>
        <v>-0.39159045627681899</v>
      </c>
      <c r="V278" s="4">
        <f t="shared" ref="V278:V341" si="2487">M279</f>
        <v>8.5082233127245707E-3</v>
      </c>
      <c r="W278" s="4">
        <f t="shared" ref="W278:W341" si="2488">N279</f>
        <v>4.81256885890373E-3</v>
      </c>
      <c r="X278" s="4">
        <f t="shared" ref="X278:X341" si="2489">O279</f>
        <v>-1.54841745933194E-3</v>
      </c>
    </row>
    <row r="279" spans="2:24" x14ac:dyDescent="0.35">
      <c r="B279" t="s">
        <v>749</v>
      </c>
      <c r="D279">
        <f t="shared" ref="D279:D342" si="2490">FIND("vx,vy,vz ",$B279)</f>
        <v>1</v>
      </c>
      <c r="E279">
        <f t="shared" ref="E279" si="2491">FIND(" ",$B279,D279+8)</f>
        <v>9</v>
      </c>
      <c r="F279">
        <f t="shared" ref="F279:G279" si="2492">FIND(" ",$B279,E279+1)</f>
        <v>30</v>
      </c>
      <c r="G279">
        <f t="shared" si="2492"/>
        <v>51</v>
      </c>
      <c r="H279">
        <f t="shared" si="2332"/>
        <v>73</v>
      </c>
      <c r="J279" t="str">
        <f t="shared" ref="J279:J342" si="2493">LEFT($B279,D279-1)</f>
        <v/>
      </c>
      <c r="L279" s="2" t="s">
        <v>386</v>
      </c>
      <c r="M279" s="4">
        <f t="shared" si="2335"/>
        <v>8.5082233127245707E-3</v>
      </c>
      <c r="N279" s="4">
        <f t="shared" si="2336"/>
        <v>4.81256885890373E-3</v>
      </c>
      <c r="O279" s="4">
        <f t="shared" si="2337"/>
        <v>-1.54841745933194E-3</v>
      </c>
    </row>
    <row r="280" spans="2:24" x14ac:dyDescent="0.35">
      <c r="B280" t="s">
        <v>750</v>
      </c>
      <c r="C280">
        <f t="shared" ref="C280:C343" si="2494">FIND(" ",$B280)</f>
        <v>4</v>
      </c>
      <c r="D280">
        <f t="shared" ref="D280:D343" si="2495">FIND(" x,y,z ",$B280)</f>
        <v>11</v>
      </c>
      <c r="E280">
        <f t="shared" ref="E280" si="2496">FIND(" ",$B280,D280+5)</f>
        <v>17</v>
      </c>
      <c r="F280">
        <f t="shared" ref="F280:G280" si="2497">FIND(" ",$B280,E280+1)</f>
        <v>39</v>
      </c>
      <c r="G280">
        <f t="shared" si="2497"/>
        <v>60</v>
      </c>
      <c r="H280">
        <f t="shared" si="2332"/>
        <v>81</v>
      </c>
      <c r="J280" t="str">
        <f t="shared" ref="J280:J343" si="2498">LEFT($B280,C280-1)</f>
        <v>132</v>
      </c>
      <c r="K280" t="str">
        <f t="shared" ref="K280:K343" si="2499">MID($B280, C280+1,D280-C280-1)</f>
        <v>Aethra</v>
      </c>
      <c r="L280" s="2" t="s">
        <v>385</v>
      </c>
      <c r="M280" s="4">
        <f t="shared" si="2335"/>
        <v>-0.48019384013268901</v>
      </c>
      <c r="N280" s="4">
        <f t="shared" si="2336"/>
        <v>1.6537229815087999</v>
      </c>
      <c r="O280" s="4">
        <f t="shared" si="2337"/>
        <v>0.31974382590966699</v>
      </c>
      <c r="Q280" t="str">
        <f t="shared" ref="Q280:Q343" si="2500">J280</f>
        <v>132</v>
      </c>
      <c r="R280" t="str">
        <f t="shared" ref="R280:R343" si="2501">K280</f>
        <v>Aethra</v>
      </c>
      <c r="S280" s="4">
        <f t="shared" ref="S280:S343" si="2502">M280</f>
        <v>-0.48019384013268901</v>
      </c>
      <c r="T280" s="4">
        <f t="shared" ref="T280:T343" si="2503">N280</f>
        <v>1.6537229815087999</v>
      </c>
      <c r="U280" s="4">
        <f t="shared" ref="U280:U343" si="2504">O280</f>
        <v>0.31974382590966699</v>
      </c>
      <c r="V280" s="4">
        <f t="shared" ref="V280:V343" si="2505">M281</f>
        <v>-1.18377314329552E-2</v>
      </c>
      <c r="W280" s="4">
        <f t="shared" ref="W280:W343" si="2506">N281</f>
        <v>-5.3292189815143396E-3</v>
      </c>
      <c r="X280" s="4">
        <f t="shared" ref="X280:X343" si="2507">O281</f>
        <v>-7.4885343363200402E-3</v>
      </c>
    </row>
    <row r="281" spans="2:24" x14ac:dyDescent="0.35">
      <c r="B281" t="s">
        <v>751</v>
      </c>
      <c r="D281">
        <f t="shared" ref="D281:D344" si="2508">FIND("vx,vy,vz ",$B281)</f>
        <v>1</v>
      </c>
      <c r="E281">
        <f t="shared" ref="E281" si="2509">FIND(" ",$B281,D281+8)</f>
        <v>9</v>
      </c>
      <c r="F281">
        <f t="shared" ref="F281:G281" si="2510">FIND(" ",$B281,E281+1)</f>
        <v>31</v>
      </c>
      <c r="G281">
        <f t="shared" si="2510"/>
        <v>53</v>
      </c>
      <c r="H281">
        <f t="shared" si="2332"/>
        <v>75</v>
      </c>
      <c r="J281" t="str">
        <f t="shared" ref="J281:J344" si="2511">LEFT($B281,D281-1)</f>
        <v/>
      </c>
      <c r="L281" s="2" t="s">
        <v>386</v>
      </c>
      <c r="M281" s="4">
        <f t="shared" si="2335"/>
        <v>-1.18377314329552E-2</v>
      </c>
      <c r="N281" s="4">
        <f t="shared" si="2336"/>
        <v>-5.3292189815143396E-3</v>
      </c>
      <c r="O281" s="4">
        <f t="shared" si="2337"/>
        <v>-7.4885343363200402E-3</v>
      </c>
    </row>
    <row r="282" spans="2:24" x14ac:dyDescent="0.35">
      <c r="B282" t="s">
        <v>752</v>
      </c>
      <c r="C282">
        <f t="shared" ref="C282:C345" si="2512">FIND(" ",$B282)</f>
        <v>4</v>
      </c>
      <c r="D282">
        <f t="shared" ref="D282:D345" si="2513">FIND(" x,y,z ",$B282)</f>
        <v>15</v>
      </c>
      <c r="E282">
        <f t="shared" ref="E282" si="2514">FIND(" ",$B282,D282+5)</f>
        <v>21</v>
      </c>
      <c r="F282">
        <f t="shared" ref="F282:G282" si="2515">FIND(" ",$B282,E282+1)</f>
        <v>43</v>
      </c>
      <c r="G282">
        <f t="shared" si="2515"/>
        <v>64</v>
      </c>
      <c r="H282">
        <f t="shared" si="2332"/>
        <v>85</v>
      </c>
      <c r="J282" t="str">
        <f t="shared" ref="J282:J345" si="2516">LEFT($B282,C282-1)</f>
        <v>134</v>
      </c>
      <c r="K282" t="str">
        <f t="shared" ref="K282:K345" si="2517">MID($B282, C282+1,D282-C282-1)</f>
        <v>Sophrosyne</v>
      </c>
      <c r="L282" s="2" t="s">
        <v>385</v>
      </c>
      <c r="M282" s="4">
        <f t="shared" si="2335"/>
        <v>-2.0112986314784398</v>
      </c>
      <c r="N282" s="4">
        <f t="shared" si="2336"/>
        <v>1.21462800957132</v>
      </c>
      <c r="O282" s="4">
        <f t="shared" si="2337"/>
        <v>0.73117943257129303</v>
      </c>
      <c r="Q282" t="str">
        <f t="shared" ref="Q282:Q345" si="2518">J282</f>
        <v>134</v>
      </c>
      <c r="R282" t="str">
        <f t="shared" ref="R282:R345" si="2519">K282</f>
        <v>Sophrosyne</v>
      </c>
      <c r="S282" s="4">
        <f t="shared" ref="S282:S345" si="2520">M282</f>
        <v>-2.0112986314784398</v>
      </c>
      <c r="T282" s="4">
        <f t="shared" ref="T282:T345" si="2521">N282</f>
        <v>1.21462800957132</v>
      </c>
      <c r="U282" s="4">
        <f t="shared" ref="U282:U345" si="2522">O282</f>
        <v>0.73117943257129303</v>
      </c>
      <c r="V282" s="4">
        <f t="shared" ref="V282:V345" si="2523">M283</f>
        <v>-7.3597020965157998E-3</v>
      </c>
      <c r="W282" s="4">
        <f t="shared" ref="W282:W345" si="2524">N283</f>
        <v>-6.7238676359098496E-3</v>
      </c>
      <c r="X282" s="4">
        <f t="shared" ref="X282:X345" si="2525">O283</f>
        <v>-5.0748773952448596E-3</v>
      </c>
    </row>
    <row r="283" spans="2:24" x14ac:dyDescent="0.35">
      <c r="B283" t="s">
        <v>753</v>
      </c>
      <c r="D283">
        <f t="shared" ref="D283:D346" si="2526">FIND("vx,vy,vz ",$B283)</f>
        <v>1</v>
      </c>
      <c r="E283">
        <f t="shared" ref="E283" si="2527">FIND(" ",$B283,D283+8)</f>
        <v>9</v>
      </c>
      <c r="F283">
        <f t="shared" ref="F283:G283" si="2528">FIND(" ",$B283,E283+1)</f>
        <v>31</v>
      </c>
      <c r="G283">
        <f t="shared" si="2528"/>
        <v>53</v>
      </c>
      <c r="H283">
        <f t="shared" si="2332"/>
        <v>75</v>
      </c>
      <c r="J283" t="str">
        <f t="shared" ref="J283:J346" si="2529">LEFT($B283,D283-1)</f>
        <v/>
      </c>
      <c r="L283" s="2" t="s">
        <v>386</v>
      </c>
      <c r="M283" s="4">
        <f t="shared" si="2335"/>
        <v>-7.3597020965157998E-3</v>
      </c>
      <c r="N283" s="4">
        <f t="shared" si="2336"/>
        <v>-6.7238676359098496E-3</v>
      </c>
      <c r="O283" s="4">
        <f t="shared" si="2337"/>
        <v>-5.0748773952448596E-3</v>
      </c>
    </row>
    <row r="284" spans="2:24" x14ac:dyDescent="0.35">
      <c r="B284" t="s">
        <v>754</v>
      </c>
      <c r="C284">
        <f t="shared" ref="C284:C347" si="2530">FIND(" ",$B284)</f>
        <v>4</v>
      </c>
      <c r="D284">
        <f t="shared" ref="D284:D347" si="2531">FIND(" x,y,z ",$B284)</f>
        <v>13</v>
      </c>
      <c r="E284">
        <f t="shared" ref="E284" si="2532">FIND(" ",$B284,D284+5)</f>
        <v>19</v>
      </c>
      <c r="F284">
        <f t="shared" ref="F284:G284" si="2533">FIND(" ",$B284,E284+1)</f>
        <v>40</v>
      </c>
      <c r="G284">
        <f t="shared" si="2533"/>
        <v>62</v>
      </c>
      <c r="H284">
        <f t="shared" si="2332"/>
        <v>84</v>
      </c>
      <c r="J284" t="str">
        <f t="shared" ref="J284:J347" si="2534">LEFT($B284,C284-1)</f>
        <v>137</v>
      </c>
      <c r="K284" t="str">
        <f t="shared" ref="K284:K347" si="2535">MID($B284, C284+1,D284-C284-1)</f>
        <v>Meliboea</v>
      </c>
      <c r="L284" s="2" t="s">
        <v>385</v>
      </c>
      <c r="M284" s="4">
        <f t="shared" si="2335"/>
        <v>2.18573250205172</v>
      </c>
      <c r="N284" s="4">
        <f t="shared" si="2336"/>
        <v>-1.14508638952599</v>
      </c>
      <c r="O284" s="4">
        <f t="shared" si="2337"/>
        <v>-2.27663235571193E-2</v>
      </c>
      <c r="Q284" t="str">
        <f t="shared" ref="Q284:Q347" si="2536">J284</f>
        <v>137</v>
      </c>
      <c r="R284" t="str">
        <f t="shared" ref="R284:R347" si="2537">K284</f>
        <v>Meliboea</v>
      </c>
      <c r="S284" s="4">
        <f t="shared" ref="S284:S347" si="2538">M284</f>
        <v>2.18573250205172</v>
      </c>
      <c r="T284" s="4">
        <f t="shared" ref="T284:T347" si="2539">N284</f>
        <v>-1.14508638952599</v>
      </c>
      <c r="U284" s="4">
        <f t="shared" ref="U284:U347" si="2540">O284</f>
        <v>-2.27663235571193E-2</v>
      </c>
      <c r="V284" s="4">
        <f t="shared" ref="V284:V347" si="2541">M285</f>
        <v>6.1669350836073503E-3</v>
      </c>
      <c r="W284" s="4">
        <f t="shared" ref="W284:W347" si="2542">N285</f>
        <v>1.0027540696906199E-2</v>
      </c>
      <c r="X284" s="4">
        <f t="shared" ref="X284:X347" si="2543">O285</f>
        <v>2.52249506625133E-3</v>
      </c>
    </row>
    <row r="285" spans="2:24" x14ac:dyDescent="0.35">
      <c r="B285" t="s">
        <v>441</v>
      </c>
      <c r="D285">
        <f t="shared" ref="D285:D348" si="2544">FIND("vx,vy,vz ",$B285)</f>
        <v>1</v>
      </c>
      <c r="E285">
        <f t="shared" ref="E285" si="2545">FIND(" ",$B285,D285+8)</f>
        <v>9</v>
      </c>
      <c r="F285">
        <f t="shared" ref="F285:G285" si="2546">FIND(" ",$B285,E285+1)</f>
        <v>30</v>
      </c>
      <c r="G285">
        <f t="shared" si="2546"/>
        <v>51</v>
      </c>
      <c r="H285">
        <f t="shared" si="2332"/>
        <v>72</v>
      </c>
      <c r="J285" t="str">
        <f t="shared" ref="J285:J348" si="2547">LEFT($B285,D285-1)</f>
        <v/>
      </c>
      <c r="L285" s="2" t="s">
        <v>386</v>
      </c>
      <c r="M285" s="4">
        <f t="shared" si="2335"/>
        <v>6.1669350836073503E-3</v>
      </c>
      <c r="N285" s="4">
        <f t="shared" si="2336"/>
        <v>1.0027540696906199E-2</v>
      </c>
      <c r="O285" s="4">
        <f t="shared" si="2337"/>
        <v>2.52249506625133E-3</v>
      </c>
    </row>
    <row r="286" spans="2:24" x14ac:dyDescent="0.35">
      <c r="B286" t="s">
        <v>442</v>
      </c>
      <c r="C286">
        <f t="shared" ref="C286:C349" si="2548">FIND(" ",$B286)</f>
        <v>4</v>
      </c>
      <c r="D286">
        <f t="shared" ref="D286:D349" si="2549">FIND(" x,y,z ",$B286)</f>
        <v>9</v>
      </c>
      <c r="E286">
        <f t="shared" ref="E286" si="2550">FIND(" ",$B286,D286+5)</f>
        <v>15</v>
      </c>
      <c r="F286">
        <f t="shared" ref="F286:G286" si="2551">FIND(" ",$B286,E286+1)</f>
        <v>36</v>
      </c>
      <c r="G286">
        <f t="shared" si="2551"/>
        <v>57</v>
      </c>
      <c r="H286">
        <f t="shared" si="2332"/>
        <v>78</v>
      </c>
      <c r="J286" t="str">
        <f t="shared" ref="J286:J349" si="2552">LEFT($B286,C286-1)</f>
        <v>140</v>
      </c>
      <c r="K286" t="str">
        <f t="shared" ref="K286:K349" si="2553">MID($B286, C286+1,D286-C286-1)</f>
        <v>Siwa</v>
      </c>
      <c r="L286" s="2" t="s">
        <v>385</v>
      </c>
      <c r="M286" s="4">
        <f t="shared" si="2335"/>
        <v>2.3497174506358101</v>
      </c>
      <c r="N286" s="4">
        <f t="shared" si="2336"/>
        <v>0.56574038711505903</v>
      </c>
      <c r="O286" s="4">
        <f t="shared" si="2337"/>
        <v>9.8983118555951599E-2</v>
      </c>
      <c r="Q286" t="str">
        <f t="shared" ref="Q286:Q349" si="2554">J286</f>
        <v>140</v>
      </c>
      <c r="R286" t="str">
        <f t="shared" ref="R286:R349" si="2555">K286</f>
        <v>Siwa</v>
      </c>
      <c r="S286" s="4">
        <f t="shared" ref="S286:S349" si="2556">M286</f>
        <v>2.3497174506358101</v>
      </c>
      <c r="T286" s="4">
        <f t="shared" ref="T286:T349" si="2557">N286</f>
        <v>0.56574038711505903</v>
      </c>
      <c r="U286" s="4">
        <f t="shared" ref="U286:U349" si="2558">O286</f>
        <v>9.8983118555951599E-2</v>
      </c>
      <c r="V286" s="4">
        <f t="shared" ref="V286:V349" si="2559">M287</f>
        <v>-5.4224108446000296E-4</v>
      </c>
      <c r="W286" s="4">
        <f t="shared" ref="W286:W349" si="2560">N287</f>
        <v>1.07671458866807E-2</v>
      </c>
      <c r="X286" s="4">
        <f t="shared" ref="X286:X349" si="2561">O287</f>
        <v>4.4848780435856701E-3</v>
      </c>
    </row>
    <row r="287" spans="2:24" x14ac:dyDescent="0.35">
      <c r="B287" t="s">
        <v>755</v>
      </c>
      <c r="D287">
        <f t="shared" ref="D287:D350" si="2562">FIND("vx,vy,vz ",$B287)</f>
        <v>1</v>
      </c>
      <c r="E287">
        <f t="shared" ref="E287" si="2563">FIND(" ",$B287,D287+8)</f>
        <v>9</v>
      </c>
      <c r="F287">
        <f t="shared" ref="F287:G287" si="2564">FIND(" ",$B287,E287+1)</f>
        <v>31</v>
      </c>
      <c r="G287">
        <f t="shared" si="2564"/>
        <v>52</v>
      </c>
      <c r="H287">
        <f t="shared" si="2332"/>
        <v>73</v>
      </c>
      <c r="J287" t="str">
        <f t="shared" ref="J287:J350" si="2565">LEFT($B287,D287-1)</f>
        <v/>
      </c>
      <c r="L287" s="2" t="s">
        <v>386</v>
      </c>
      <c r="M287" s="4">
        <f t="shared" si="2335"/>
        <v>-5.4224108446000296E-4</v>
      </c>
      <c r="N287" s="4">
        <f t="shared" si="2336"/>
        <v>1.07671458866807E-2</v>
      </c>
      <c r="O287" s="4">
        <f t="shared" si="2337"/>
        <v>4.4848780435856701E-3</v>
      </c>
    </row>
    <row r="288" spans="2:24" x14ac:dyDescent="0.35">
      <c r="B288" t="s">
        <v>443</v>
      </c>
      <c r="C288">
        <f t="shared" ref="C288:C351" si="2566">FIND(" ",$B288)</f>
        <v>4</v>
      </c>
      <c r="D288">
        <f t="shared" ref="D288:D351" si="2567">FIND(" x,y,z ",$B288)</f>
        <v>10</v>
      </c>
      <c r="E288">
        <f t="shared" ref="E288" si="2568">FIND(" ",$B288,D288+5)</f>
        <v>16</v>
      </c>
      <c r="F288">
        <f t="shared" ref="F288:G288" si="2569">FIND(" ",$B288,E288+1)</f>
        <v>37</v>
      </c>
      <c r="G288">
        <f t="shared" si="2569"/>
        <v>58</v>
      </c>
      <c r="H288">
        <f t="shared" si="2332"/>
        <v>79</v>
      </c>
      <c r="J288" t="str">
        <f t="shared" ref="J288:J351" si="2570">LEFT($B288,C288-1)</f>
        <v>141</v>
      </c>
      <c r="K288" t="str">
        <f t="shared" ref="K288:K351" si="2571">MID($B288, C288+1,D288-C288-1)</f>
        <v>Lumen</v>
      </c>
      <c r="L288" s="2" t="s">
        <v>385</v>
      </c>
      <c r="M288" s="4">
        <f t="shared" si="2335"/>
        <v>2.0012633964611002</v>
      </c>
      <c r="N288" s="4">
        <f t="shared" si="2336"/>
        <v>0.31967807680648902</v>
      </c>
      <c r="O288" s="4">
        <f t="shared" si="2337"/>
        <v>0.52631607583781503</v>
      </c>
      <c r="Q288" t="str">
        <f t="shared" ref="Q288:Q351" si="2572">J288</f>
        <v>141</v>
      </c>
      <c r="R288" t="str">
        <f t="shared" ref="R288:R351" si="2573">K288</f>
        <v>Lumen</v>
      </c>
      <c r="S288" s="4">
        <f t="shared" ref="S288:S351" si="2574">M288</f>
        <v>2.0012633964611002</v>
      </c>
      <c r="T288" s="4">
        <f t="shared" ref="T288:T351" si="2575">N288</f>
        <v>0.31967807680648902</v>
      </c>
      <c r="U288" s="4">
        <f t="shared" ref="U288:U351" si="2576">O288</f>
        <v>0.52631607583781503</v>
      </c>
      <c r="V288" s="4">
        <f t="shared" ref="V288:V351" si="2577">M289</f>
        <v>-3.4835090747535199E-3</v>
      </c>
      <c r="W288" s="4">
        <f t="shared" ref="W288:W351" si="2578">N289</f>
        <v>1.08938910664015E-2</v>
      </c>
      <c r="X288" s="4">
        <f t="shared" ref="X288:X351" si="2579">O289</f>
        <v>6.3890045151726504E-3</v>
      </c>
    </row>
    <row r="289" spans="2:24" x14ac:dyDescent="0.35">
      <c r="B289" t="s">
        <v>756</v>
      </c>
      <c r="D289">
        <f t="shared" ref="D289:D352" si="2580">FIND("vx,vy,vz ",$B289)</f>
        <v>1</v>
      </c>
      <c r="E289">
        <f t="shared" ref="E289" si="2581">FIND(" ",$B289,D289+8)</f>
        <v>9</v>
      </c>
      <c r="F289">
        <f t="shared" ref="F289:G289" si="2582">FIND(" ",$B289,E289+1)</f>
        <v>31</v>
      </c>
      <c r="G289">
        <f t="shared" si="2582"/>
        <v>52</v>
      </c>
      <c r="H289">
        <f t="shared" si="2332"/>
        <v>73</v>
      </c>
      <c r="J289" t="str">
        <f t="shared" ref="J289:J352" si="2583">LEFT($B289,D289-1)</f>
        <v/>
      </c>
      <c r="L289" s="2" t="s">
        <v>386</v>
      </c>
      <c r="M289" s="4">
        <f t="shared" si="2335"/>
        <v>-3.4835090747535199E-3</v>
      </c>
      <c r="N289" s="4">
        <f t="shared" si="2336"/>
        <v>1.08938910664015E-2</v>
      </c>
      <c r="O289" s="4">
        <f t="shared" si="2337"/>
        <v>6.3890045151726504E-3</v>
      </c>
    </row>
    <row r="290" spans="2:24" x14ac:dyDescent="0.35">
      <c r="B290" t="s">
        <v>444</v>
      </c>
      <c r="C290">
        <f t="shared" ref="C290:C353" si="2584">FIND(" ",$B290)</f>
        <v>4</v>
      </c>
      <c r="D290">
        <f t="shared" ref="D290:D353" si="2585">FIND(" x,y,z ",$B290)</f>
        <v>10</v>
      </c>
      <c r="E290">
        <f t="shared" ref="E290" si="2586">FIND(" ",$B290,D290+5)</f>
        <v>16</v>
      </c>
      <c r="F290">
        <f t="shared" ref="F290:G290" si="2587">FIND(" ",$B290,E290+1)</f>
        <v>37</v>
      </c>
      <c r="G290">
        <f t="shared" si="2587"/>
        <v>58</v>
      </c>
      <c r="H290">
        <f t="shared" si="2332"/>
        <v>79</v>
      </c>
      <c r="J290" t="str">
        <f t="shared" ref="J290:J353" si="2588">LEFT($B290,C290-1)</f>
        <v>143</v>
      </c>
      <c r="K290" t="str">
        <f t="shared" ref="K290:K353" si="2589">MID($B290, C290+1,D290-C290-1)</f>
        <v>Adria</v>
      </c>
      <c r="L290" s="2" t="s">
        <v>385</v>
      </c>
      <c r="M290" s="4">
        <f t="shared" si="2335"/>
        <v>2.88242169848351</v>
      </c>
      <c r="N290" s="4">
        <f t="shared" si="2336"/>
        <v>4.2452435493852803E-2</v>
      </c>
      <c r="O290" s="4">
        <f t="shared" si="2337"/>
        <v>0.33372770997075002</v>
      </c>
      <c r="Q290" t="str">
        <f t="shared" ref="Q290:Q353" si="2590">J290</f>
        <v>143</v>
      </c>
      <c r="R290" t="str">
        <f t="shared" ref="R290:R353" si="2591">K290</f>
        <v>Adria</v>
      </c>
      <c r="S290" s="4">
        <f t="shared" ref="S290:S353" si="2592">M290</f>
        <v>2.88242169848351</v>
      </c>
      <c r="T290" s="4">
        <f t="shared" ref="T290:T353" si="2593">N290</f>
        <v>4.2452435493852803E-2</v>
      </c>
      <c r="U290" s="4">
        <f t="shared" ref="U290:U353" si="2594">O290</f>
        <v>0.33372770997075002</v>
      </c>
      <c r="V290" s="4">
        <f t="shared" ref="V290:V353" si="2595">M291</f>
        <v>-2.6576044091790497E-4</v>
      </c>
      <c r="W290" s="4">
        <f t="shared" ref="W290:W353" si="2596">N291</f>
        <v>8.1895495137332703E-3</v>
      </c>
      <c r="X290" s="4">
        <f t="shared" ref="X290:X353" si="2597">O291</f>
        <v>5.4479741524323796E-3</v>
      </c>
    </row>
    <row r="291" spans="2:24" x14ac:dyDescent="0.35">
      <c r="B291" t="s">
        <v>757</v>
      </c>
      <c r="D291">
        <f t="shared" ref="D291:D354" si="2598">FIND("vx,vy,vz ",$B291)</f>
        <v>1</v>
      </c>
      <c r="E291">
        <f t="shared" ref="E291" si="2599">FIND(" ",$B291,D291+8)</f>
        <v>9</v>
      </c>
      <c r="F291">
        <f t="shared" ref="F291:G291" si="2600">FIND(" ",$B291,E291+1)</f>
        <v>31</v>
      </c>
      <c r="G291">
        <f t="shared" si="2600"/>
        <v>52</v>
      </c>
      <c r="H291">
        <f t="shared" si="2332"/>
        <v>73</v>
      </c>
      <c r="J291" t="str">
        <f t="shared" ref="J291:J354" si="2601">LEFT($B291,D291-1)</f>
        <v/>
      </c>
      <c r="L291" s="2" t="s">
        <v>386</v>
      </c>
      <c r="M291" s="4">
        <f t="shared" si="2335"/>
        <v>-2.6576044091790497E-4</v>
      </c>
      <c r="N291" s="4">
        <f t="shared" si="2336"/>
        <v>8.1895495137332703E-3</v>
      </c>
      <c r="O291" s="4">
        <f t="shared" si="2337"/>
        <v>5.4479741524323796E-3</v>
      </c>
    </row>
    <row r="292" spans="2:24" x14ac:dyDescent="0.35">
      <c r="B292" t="s">
        <v>758</v>
      </c>
      <c r="C292">
        <f t="shared" ref="C292:C355" si="2602">FIND(" ",$B292)</f>
        <v>4</v>
      </c>
      <c r="D292">
        <f t="shared" ref="D292:D355" si="2603">FIND(" x,y,z ",$B292)</f>
        <v>12</v>
      </c>
      <c r="E292">
        <f t="shared" ref="E292" si="2604">FIND(" ",$B292,D292+5)</f>
        <v>18</v>
      </c>
      <c r="F292">
        <f t="shared" ref="F292:G292" si="2605">FIND(" ",$B292,E292+1)</f>
        <v>40</v>
      </c>
      <c r="G292">
        <f t="shared" si="2605"/>
        <v>62</v>
      </c>
      <c r="H292">
        <f t="shared" si="2332"/>
        <v>84</v>
      </c>
      <c r="J292" t="str">
        <f t="shared" ref="J292:J355" si="2606">LEFT($B292,C292-1)</f>
        <v>144</v>
      </c>
      <c r="K292" t="str">
        <f t="shared" ref="K292:K355" si="2607">MID($B292, C292+1,D292-C292-1)</f>
        <v>Vibilia</v>
      </c>
      <c r="L292" s="2" t="s">
        <v>385</v>
      </c>
      <c r="M292" s="4">
        <f t="shared" si="2335"/>
        <v>-3.2026445022646399</v>
      </c>
      <c r="N292" s="4">
        <f t="shared" si="2336"/>
        <v>-0.70813362599542695</v>
      </c>
      <c r="O292" s="4">
        <f t="shared" si="2337"/>
        <v>-3.4778692392227001E-2</v>
      </c>
      <c r="Q292" t="str">
        <f t="shared" ref="Q292:Q355" si="2608">J292</f>
        <v>144</v>
      </c>
      <c r="R292" t="str">
        <f t="shared" ref="R292:R355" si="2609">K292</f>
        <v>Vibilia</v>
      </c>
      <c r="S292" s="4">
        <f t="shared" ref="S292:S355" si="2610">M292</f>
        <v>-3.2026445022646399</v>
      </c>
      <c r="T292" s="4">
        <f t="shared" ref="T292:T355" si="2611">N292</f>
        <v>-0.70813362599542695</v>
      </c>
      <c r="U292" s="4">
        <f t="shared" ref="U292:U355" si="2612">O292</f>
        <v>-3.4778692392227001E-2</v>
      </c>
      <c r="V292" s="4">
        <f t="shared" ref="V292:V355" si="2613">M293</f>
        <v>1.7463283374862699E-3</v>
      </c>
      <c r="W292" s="4">
        <f t="shared" ref="W292:W355" si="2614">N293</f>
        <v>-7.3345864318194896E-3</v>
      </c>
      <c r="X292" s="4">
        <f t="shared" ref="X292:X355" si="2615">O293</f>
        <v>-3.50378679191578E-3</v>
      </c>
    </row>
    <row r="293" spans="2:24" x14ac:dyDescent="0.35">
      <c r="B293" t="s">
        <v>759</v>
      </c>
      <c r="D293">
        <f t="shared" ref="D293:D356" si="2616">FIND("vx,vy,vz ",$B293)</f>
        <v>1</v>
      </c>
      <c r="E293">
        <f t="shared" ref="E293" si="2617">FIND(" ",$B293,D293+8)</f>
        <v>9</v>
      </c>
      <c r="F293">
        <f t="shared" ref="F293:G293" si="2618">FIND(" ",$B293,E293+1)</f>
        <v>30</v>
      </c>
      <c r="G293">
        <f t="shared" si="2618"/>
        <v>52</v>
      </c>
      <c r="H293">
        <f t="shared" si="2332"/>
        <v>74</v>
      </c>
      <c r="J293" t="str">
        <f t="shared" ref="J293:J356" si="2619">LEFT($B293,D293-1)</f>
        <v/>
      </c>
      <c r="L293" s="2" t="s">
        <v>386</v>
      </c>
      <c r="M293" s="4">
        <f t="shared" si="2335"/>
        <v>1.7463283374862699E-3</v>
      </c>
      <c r="N293" s="4">
        <f t="shared" si="2336"/>
        <v>-7.3345864318194896E-3</v>
      </c>
      <c r="O293" s="4">
        <f t="shared" si="2337"/>
        <v>-3.50378679191578E-3</v>
      </c>
    </row>
    <row r="294" spans="2:24" x14ac:dyDescent="0.35">
      <c r="B294" t="s">
        <v>760</v>
      </c>
      <c r="C294">
        <f t="shared" ref="C294:C357" si="2620">FIND(" ",$B294)</f>
        <v>4</v>
      </c>
      <c r="D294">
        <f t="shared" ref="D294:D357" si="2621">FIND(" x,y,z ",$B294)</f>
        <v>11</v>
      </c>
      <c r="E294">
        <f t="shared" ref="E294" si="2622">FIND(" ",$B294,D294+5)</f>
        <v>17</v>
      </c>
      <c r="F294">
        <f t="shared" ref="F294:G294" si="2623">FIND(" ",$B294,E294+1)</f>
        <v>39</v>
      </c>
      <c r="G294">
        <f t="shared" si="2623"/>
        <v>61</v>
      </c>
      <c r="H294">
        <f t="shared" si="2332"/>
        <v>83</v>
      </c>
      <c r="J294" t="str">
        <f t="shared" ref="J294:J357" si="2624">LEFT($B294,C294-1)</f>
        <v>146</v>
      </c>
      <c r="K294" t="str">
        <f t="shared" ref="K294:K357" si="2625">MID($B294, C294+1,D294-C294-1)</f>
        <v>Lucina</v>
      </c>
      <c r="L294" s="2" t="s">
        <v>385</v>
      </c>
      <c r="M294" s="4">
        <f t="shared" si="2335"/>
        <v>-0.81116858662548996</v>
      </c>
      <c r="N294" s="4">
        <f t="shared" si="2336"/>
        <v>-2.2752062011145902</v>
      </c>
      <c r="O294" s="4">
        <f t="shared" si="2337"/>
        <v>-0.83873668643140198</v>
      </c>
      <c r="Q294" t="str">
        <f t="shared" ref="Q294:Q357" si="2626">J294</f>
        <v>146</v>
      </c>
      <c r="R294" t="str">
        <f t="shared" ref="R294:R357" si="2627">K294</f>
        <v>Lucina</v>
      </c>
      <c r="S294" s="4">
        <f t="shared" ref="S294:S357" si="2628">M294</f>
        <v>-0.81116858662548996</v>
      </c>
      <c r="T294" s="4">
        <f t="shared" ref="T294:T357" si="2629">N294</f>
        <v>-2.2752062011145902</v>
      </c>
      <c r="U294" s="4">
        <f t="shared" ref="U294:U357" si="2630">O294</f>
        <v>-0.83873668643140198</v>
      </c>
      <c r="V294" s="4">
        <f t="shared" ref="V294:V357" si="2631">M295</f>
        <v>1.01094260828547E-2</v>
      </c>
      <c r="W294" s="4">
        <f t="shared" ref="W294:W357" si="2632">N295</f>
        <v>-2.5369906654013098E-3</v>
      </c>
      <c r="X294" s="4">
        <f t="shared" ref="X294:X357" si="2633">O295</f>
        <v>-3.73785527686643E-3</v>
      </c>
    </row>
    <row r="295" spans="2:24" x14ac:dyDescent="0.35">
      <c r="B295" t="s">
        <v>761</v>
      </c>
      <c r="D295">
        <f t="shared" ref="D295:D358" si="2634">FIND("vx,vy,vz ",$B295)</f>
        <v>1</v>
      </c>
      <c r="E295">
        <f t="shared" ref="E295" si="2635">FIND(" ",$B295,D295+8)</f>
        <v>9</v>
      </c>
      <c r="F295">
        <f t="shared" ref="F295:G295" si="2636">FIND(" ",$B295,E295+1)</f>
        <v>30</v>
      </c>
      <c r="G295">
        <f t="shared" si="2636"/>
        <v>52</v>
      </c>
      <c r="H295">
        <f t="shared" si="2332"/>
        <v>74</v>
      </c>
      <c r="J295" t="str">
        <f t="shared" ref="J295:J358" si="2637">LEFT($B295,D295-1)</f>
        <v/>
      </c>
      <c r="L295" s="2" t="s">
        <v>386</v>
      </c>
      <c r="M295" s="4">
        <f t="shared" si="2335"/>
        <v>1.01094260828547E-2</v>
      </c>
      <c r="N295" s="4">
        <f t="shared" si="2336"/>
        <v>-2.5369906654013098E-3</v>
      </c>
      <c r="O295" s="4">
        <f t="shared" si="2337"/>
        <v>-3.73785527686643E-3</v>
      </c>
    </row>
    <row r="296" spans="2:24" x14ac:dyDescent="0.35">
      <c r="B296" t="s">
        <v>762</v>
      </c>
      <c r="C296">
        <f t="shared" ref="C296:C359" si="2638">FIND(" ",$B296)</f>
        <v>4</v>
      </c>
      <c r="D296">
        <f t="shared" ref="D296:D359" si="2639">FIND(" x,y,z ",$B296)</f>
        <v>16</v>
      </c>
      <c r="E296">
        <f t="shared" ref="E296" si="2640">FIND(" ",$B296,D296+5)</f>
        <v>22</v>
      </c>
      <c r="F296">
        <f t="shared" ref="F296:G296" si="2641">FIND(" ",$B296,E296+1)</f>
        <v>44</v>
      </c>
      <c r="G296">
        <f t="shared" si="2641"/>
        <v>66</v>
      </c>
      <c r="H296">
        <f t="shared" si="2332"/>
        <v>88</v>
      </c>
      <c r="J296" t="str">
        <f t="shared" ref="J296:J359" si="2642">LEFT($B296,C296-1)</f>
        <v>147</v>
      </c>
      <c r="K296" t="str">
        <f t="shared" ref="K296:K359" si="2643">MID($B296, C296+1,D296-C296-1)</f>
        <v>Protogeneia</v>
      </c>
      <c r="L296" s="2" t="s">
        <v>385</v>
      </c>
      <c r="M296" s="4">
        <f t="shared" si="2335"/>
        <v>-0.13565371788501901</v>
      </c>
      <c r="N296" s="4">
        <f t="shared" si="2336"/>
        <v>-2.9255398320358901</v>
      </c>
      <c r="O296" s="4">
        <f t="shared" si="2337"/>
        <v>-1.23340434715199</v>
      </c>
      <c r="Q296" t="str">
        <f t="shared" ref="Q296:Q359" si="2644">J296</f>
        <v>147</v>
      </c>
      <c r="R296" t="str">
        <f t="shared" ref="R296:R359" si="2645">K296</f>
        <v>Protogeneia</v>
      </c>
      <c r="S296" s="4">
        <f t="shared" ref="S296:S359" si="2646">M296</f>
        <v>-0.13565371788501901</v>
      </c>
      <c r="T296" s="4">
        <f t="shared" ref="T296:T359" si="2647">N296</f>
        <v>-2.9255398320358901</v>
      </c>
      <c r="U296" s="4">
        <f t="shared" ref="U296:U359" si="2648">O296</f>
        <v>-1.23340434715199</v>
      </c>
      <c r="V296" s="4">
        <f t="shared" ref="V296:V359" si="2649">M297</f>
        <v>9.5773941544745594E-3</v>
      </c>
      <c r="W296" s="4">
        <f t="shared" ref="W296:W359" si="2650">N297</f>
        <v>-2.81048647997959E-4</v>
      </c>
      <c r="X296" s="4">
        <f t="shared" ref="X296:X359" si="2651">O297</f>
        <v>2.08962558114589E-4</v>
      </c>
    </row>
    <row r="297" spans="2:24" x14ac:dyDescent="0.35">
      <c r="B297" t="s">
        <v>763</v>
      </c>
      <c r="D297">
        <f t="shared" ref="D297:D360" si="2652">FIND("vx,vy,vz ",$B297)</f>
        <v>1</v>
      </c>
      <c r="E297">
        <f t="shared" ref="E297" si="2653">FIND(" ",$B297,D297+8)</f>
        <v>9</v>
      </c>
      <c r="F297">
        <f t="shared" ref="F297:G297" si="2654">FIND(" ",$B297,E297+1)</f>
        <v>30</v>
      </c>
      <c r="G297">
        <f t="shared" si="2654"/>
        <v>52</v>
      </c>
      <c r="H297">
        <f t="shared" si="2332"/>
        <v>73</v>
      </c>
      <c r="J297" t="str">
        <f t="shared" ref="J297:J360" si="2655">LEFT($B297,D297-1)</f>
        <v/>
      </c>
      <c r="L297" s="2" t="s">
        <v>386</v>
      </c>
      <c r="M297" s="4">
        <f t="shared" si="2335"/>
        <v>9.5773941544745594E-3</v>
      </c>
      <c r="N297" s="4">
        <f t="shared" si="2336"/>
        <v>-2.81048647997959E-4</v>
      </c>
      <c r="O297" s="4">
        <f t="shared" si="2337"/>
        <v>2.08962558114589E-4</v>
      </c>
    </row>
    <row r="298" spans="2:24" x14ac:dyDescent="0.35">
      <c r="B298" t="s">
        <v>764</v>
      </c>
      <c r="C298">
        <f t="shared" ref="C298:C361" si="2656">FIND(" ",$B298)</f>
        <v>4</v>
      </c>
      <c r="D298">
        <f t="shared" ref="D298:D361" si="2657">FIND(" x,y,z ",$B298)</f>
        <v>11</v>
      </c>
      <c r="E298">
        <f t="shared" ref="E298" si="2658">FIND(" ",$B298,D298+5)</f>
        <v>17</v>
      </c>
      <c r="F298">
        <f t="shared" ref="F298:G298" si="2659">FIND(" ",$B298,E298+1)</f>
        <v>39</v>
      </c>
      <c r="G298">
        <f t="shared" si="2659"/>
        <v>60</v>
      </c>
      <c r="H298">
        <f t="shared" si="2332"/>
        <v>81</v>
      </c>
      <c r="J298" t="str">
        <f t="shared" ref="J298:J361" si="2660">LEFT($B298,C298-1)</f>
        <v>148</v>
      </c>
      <c r="K298" t="str">
        <f t="shared" ref="K298:K361" si="2661">MID($B298, C298+1,D298-C298-1)</f>
        <v>Gallia</v>
      </c>
      <c r="L298" s="2" t="s">
        <v>385</v>
      </c>
      <c r="M298" s="4">
        <f t="shared" si="2335"/>
        <v>-2.0029543041004101</v>
      </c>
      <c r="N298" s="4">
        <f t="shared" si="2336"/>
        <v>1.8036009093701699</v>
      </c>
      <c r="O298" s="4">
        <f t="shared" si="2337"/>
        <v>0.56267628861884</v>
      </c>
      <c r="Q298" t="str">
        <f t="shared" ref="Q298:Q361" si="2662">J298</f>
        <v>148</v>
      </c>
      <c r="R298" t="str">
        <f t="shared" ref="R298:R361" si="2663">K298</f>
        <v>Gallia</v>
      </c>
      <c r="S298" s="4">
        <f t="shared" ref="S298:S361" si="2664">M298</f>
        <v>-2.0029543041004101</v>
      </c>
      <c r="T298" s="4">
        <f t="shared" ref="T298:T361" si="2665">N298</f>
        <v>1.8036009093701699</v>
      </c>
      <c r="U298" s="4">
        <f t="shared" ref="U298:U361" si="2666">O298</f>
        <v>0.56267628861884</v>
      </c>
      <c r="V298" s="4">
        <f t="shared" ref="V298:V361" si="2667">M299</f>
        <v>-7.9693970302904607E-3</v>
      </c>
      <c r="W298" s="4">
        <f t="shared" ref="W298:W361" si="2668">N299</f>
        <v>-6.4505267503656202E-3</v>
      </c>
      <c r="X298" s="4">
        <f t="shared" ref="X298:X361" si="2669">O299</f>
        <v>1.7419733971593501E-3</v>
      </c>
    </row>
    <row r="299" spans="2:24" x14ac:dyDescent="0.35">
      <c r="B299" t="s">
        <v>765</v>
      </c>
      <c r="D299">
        <f t="shared" ref="D299:D362" si="2670">FIND("vx,vy,vz ",$B299)</f>
        <v>1</v>
      </c>
      <c r="E299">
        <f t="shared" ref="E299" si="2671">FIND(" ",$B299,D299+8)</f>
        <v>9</v>
      </c>
      <c r="F299">
        <f t="shared" ref="F299:G299" si="2672">FIND(" ",$B299,E299+1)</f>
        <v>31</v>
      </c>
      <c r="G299">
        <f t="shared" si="2672"/>
        <v>53</v>
      </c>
      <c r="H299">
        <f t="shared" si="2332"/>
        <v>74</v>
      </c>
      <c r="J299" t="str">
        <f t="shared" ref="J299:J362" si="2673">LEFT($B299,D299-1)</f>
        <v/>
      </c>
      <c r="L299" s="2" t="s">
        <v>386</v>
      </c>
      <c r="M299" s="4">
        <f t="shared" si="2335"/>
        <v>-7.9693970302904607E-3</v>
      </c>
      <c r="N299" s="4">
        <f t="shared" si="2336"/>
        <v>-6.4505267503656202E-3</v>
      </c>
      <c r="O299" s="4">
        <f t="shared" si="2337"/>
        <v>1.7419733971593501E-3</v>
      </c>
    </row>
    <row r="300" spans="2:24" x14ac:dyDescent="0.35">
      <c r="B300" t="s">
        <v>766</v>
      </c>
      <c r="C300">
        <f t="shared" ref="C300:C363" si="2674">FIND(" ",$B300)</f>
        <v>4</v>
      </c>
      <c r="D300">
        <f t="shared" ref="D300:D363" si="2675">FIND(" x,y,z ",$B300)</f>
        <v>9</v>
      </c>
      <c r="E300">
        <f t="shared" ref="E300" si="2676">FIND(" ",$B300,D300+5)</f>
        <v>15</v>
      </c>
      <c r="F300">
        <f t="shared" ref="F300:G300" si="2677">FIND(" ",$B300,E300+1)</f>
        <v>37</v>
      </c>
      <c r="G300">
        <f t="shared" si="2677"/>
        <v>58</v>
      </c>
      <c r="H300">
        <f t="shared" si="2332"/>
        <v>79</v>
      </c>
      <c r="J300" t="str">
        <f t="shared" ref="J300:J363" si="2678">LEFT($B300,C300-1)</f>
        <v>150</v>
      </c>
      <c r="K300" t="str">
        <f t="shared" ref="K300:K363" si="2679">MID($B300, C300+1,D300-C300-1)</f>
        <v>Nuwa</v>
      </c>
      <c r="L300" s="2" t="s">
        <v>385</v>
      </c>
      <c r="M300" s="4">
        <f t="shared" si="2335"/>
        <v>-0.51370330099253403</v>
      </c>
      <c r="N300" s="4">
        <f t="shared" si="2336"/>
        <v>2.7665749825863499</v>
      </c>
      <c r="O300" s="4">
        <f t="shared" si="2337"/>
        <v>1.0806525550852299</v>
      </c>
      <c r="Q300" t="str">
        <f t="shared" ref="Q300:Q363" si="2680">J300</f>
        <v>150</v>
      </c>
      <c r="R300" t="str">
        <f t="shared" ref="R300:R363" si="2681">K300</f>
        <v>Nuwa</v>
      </c>
      <c r="S300" s="4">
        <f t="shared" ref="S300:S363" si="2682">M300</f>
        <v>-0.51370330099253403</v>
      </c>
      <c r="T300" s="4">
        <f t="shared" ref="T300:T363" si="2683">N300</f>
        <v>2.7665749825863499</v>
      </c>
      <c r="U300" s="4">
        <f t="shared" ref="U300:U363" si="2684">O300</f>
        <v>1.0806525550852299</v>
      </c>
      <c r="V300" s="4">
        <f t="shared" ref="V300:V363" si="2685">M301</f>
        <v>-9.84060568646122E-3</v>
      </c>
      <c r="W300" s="4">
        <f t="shared" ref="W300:W363" si="2686">N301</f>
        <v>-3.2054028943312202E-4</v>
      </c>
      <c r="X300" s="4">
        <f t="shared" ref="X300:X363" si="2687">O301</f>
        <v>-3.1086413115441399E-4</v>
      </c>
    </row>
    <row r="301" spans="2:24" x14ac:dyDescent="0.35">
      <c r="B301" t="s">
        <v>767</v>
      </c>
      <c r="D301">
        <f t="shared" ref="D301:D364" si="2688">FIND("vx,vy,vz ",$B301)</f>
        <v>1</v>
      </c>
      <c r="E301">
        <f t="shared" ref="E301" si="2689">FIND(" ",$B301,D301+8)</f>
        <v>9</v>
      </c>
      <c r="F301">
        <f t="shared" ref="F301:G301" si="2690">FIND(" ",$B301,E301+1)</f>
        <v>31</v>
      </c>
      <c r="G301">
        <f t="shared" si="2690"/>
        <v>53</v>
      </c>
      <c r="H301">
        <f t="shared" si="2332"/>
        <v>75</v>
      </c>
      <c r="J301" t="str">
        <f t="shared" ref="J301:J364" si="2691">LEFT($B301,D301-1)</f>
        <v/>
      </c>
      <c r="L301" s="2" t="s">
        <v>386</v>
      </c>
      <c r="M301" s="4">
        <f t="shared" si="2335"/>
        <v>-9.84060568646122E-3</v>
      </c>
      <c r="N301" s="4">
        <f t="shared" si="2336"/>
        <v>-3.2054028943312202E-4</v>
      </c>
      <c r="O301" s="4">
        <f t="shared" si="2337"/>
        <v>-3.1086413115441399E-4</v>
      </c>
    </row>
    <row r="302" spans="2:24" x14ac:dyDescent="0.35">
      <c r="B302" t="s">
        <v>768</v>
      </c>
      <c r="C302">
        <f t="shared" ref="C302:C365" si="2692">FIND(" ",$B302)</f>
        <v>4</v>
      </c>
      <c r="D302">
        <f t="shared" ref="D302:D365" si="2693">FIND(" x,y,z ",$B302)</f>
        <v>11</v>
      </c>
      <c r="E302">
        <f t="shared" ref="E302" si="2694">FIND(" ",$B302,D302+5)</f>
        <v>17</v>
      </c>
      <c r="F302">
        <f t="shared" ref="F302:G302" si="2695">FIND(" ",$B302,E302+1)</f>
        <v>39</v>
      </c>
      <c r="G302">
        <f t="shared" si="2695"/>
        <v>61</v>
      </c>
      <c r="H302">
        <f t="shared" si="2332"/>
        <v>83</v>
      </c>
      <c r="J302" t="str">
        <f t="shared" ref="J302:J365" si="2696">LEFT($B302,C302-1)</f>
        <v>154</v>
      </c>
      <c r="K302" t="str">
        <f t="shared" ref="K302:K365" si="2697">MID($B302, C302+1,D302-C302-1)</f>
        <v>Bertha</v>
      </c>
      <c r="L302" s="2" t="s">
        <v>385</v>
      </c>
      <c r="M302" s="4">
        <f t="shared" si="2335"/>
        <v>-2.0746839006314901</v>
      </c>
      <c r="N302" s="4">
        <f t="shared" si="2336"/>
        <v>-1.8005899259770299</v>
      </c>
      <c r="O302" s="4">
        <f t="shared" si="2337"/>
        <v>-0.92194473618359396</v>
      </c>
      <c r="Q302" t="str">
        <f t="shared" ref="Q302:Q365" si="2698">J302</f>
        <v>154</v>
      </c>
      <c r="R302" t="str">
        <f t="shared" ref="R302:R365" si="2699">K302</f>
        <v>Bertha</v>
      </c>
      <c r="S302" s="4">
        <f t="shared" ref="S302:S365" si="2700">M302</f>
        <v>-2.0746839006314901</v>
      </c>
      <c r="T302" s="4">
        <f t="shared" ref="T302:T365" si="2701">N302</f>
        <v>-1.8005899259770299</v>
      </c>
      <c r="U302" s="4">
        <f t="shared" ref="U302:U365" si="2702">O302</f>
        <v>-0.92194473618359396</v>
      </c>
      <c r="V302" s="4">
        <f t="shared" ref="V302:V365" si="2703">M303</f>
        <v>6.60957801206163E-3</v>
      </c>
      <c r="W302" s="4">
        <f t="shared" ref="W302:W365" si="2704">N303</f>
        <v>-5.1763999729580699E-3</v>
      </c>
      <c r="X302" s="4">
        <f t="shared" ref="X302:X365" si="2705">O303</f>
        <v>-6.3763034907577398E-3</v>
      </c>
    </row>
    <row r="303" spans="2:24" x14ac:dyDescent="0.35">
      <c r="B303" t="s">
        <v>769</v>
      </c>
      <c r="D303">
        <f t="shared" ref="D303:D366" si="2706">FIND("vx,vy,vz ",$B303)</f>
        <v>1</v>
      </c>
      <c r="E303">
        <f t="shared" ref="E303" si="2707">FIND(" ",$B303,D303+8)</f>
        <v>9</v>
      </c>
      <c r="F303">
        <f t="shared" ref="F303:G303" si="2708">FIND(" ",$B303,E303+1)</f>
        <v>30</v>
      </c>
      <c r="G303">
        <f t="shared" si="2708"/>
        <v>52</v>
      </c>
      <c r="H303">
        <f t="shared" si="2332"/>
        <v>74</v>
      </c>
      <c r="J303" t="str">
        <f t="shared" ref="J303:J366" si="2709">LEFT($B303,D303-1)</f>
        <v/>
      </c>
      <c r="L303" s="2" t="s">
        <v>386</v>
      </c>
      <c r="M303" s="4">
        <f t="shared" si="2335"/>
        <v>6.60957801206163E-3</v>
      </c>
      <c r="N303" s="4">
        <f t="shared" si="2336"/>
        <v>-5.1763999729580699E-3</v>
      </c>
      <c r="O303" s="4">
        <f t="shared" si="2337"/>
        <v>-6.3763034907577398E-3</v>
      </c>
    </row>
    <row r="304" spans="2:24" x14ac:dyDescent="0.35">
      <c r="B304" t="s">
        <v>770</v>
      </c>
      <c r="C304">
        <f t="shared" ref="C304:C367" si="2710">FIND(" ",$B304)</f>
        <v>4</v>
      </c>
      <c r="D304">
        <f t="shared" ref="D304:D367" si="2711">FIND(" x,y,z ",$B304)</f>
        <v>14</v>
      </c>
      <c r="E304">
        <f t="shared" ref="E304" si="2712">FIND(" ",$B304,D304+5)</f>
        <v>20</v>
      </c>
      <c r="F304">
        <f t="shared" ref="F304:G304" si="2713">FIND(" ",$B304,E304+1)</f>
        <v>41</v>
      </c>
      <c r="G304">
        <f t="shared" si="2713"/>
        <v>63</v>
      </c>
      <c r="H304">
        <f t="shared" si="2332"/>
        <v>84</v>
      </c>
      <c r="J304" t="str">
        <f t="shared" ref="J304:J367" si="2714">LEFT($B304,C304-1)</f>
        <v>156</v>
      </c>
      <c r="K304" t="str">
        <f t="shared" ref="K304:K367" si="2715">MID($B304, C304+1,D304-C304-1)</f>
        <v>Xanthippe</v>
      </c>
      <c r="L304" s="2" t="s">
        <v>385</v>
      </c>
      <c r="M304" s="4">
        <f t="shared" si="2335"/>
        <v>2.9239161351632701</v>
      </c>
      <c r="N304" s="4">
        <f t="shared" si="2336"/>
        <v>-0.72976276865384104</v>
      </c>
      <c r="O304" s="4">
        <f t="shared" si="2337"/>
        <v>0.218492453225095</v>
      </c>
      <c r="Q304" t="str">
        <f t="shared" ref="Q304:Q367" si="2716">J304</f>
        <v>156</v>
      </c>
      <c r="R304" t="str">
        <f t="shared" ref="R304:R367" si="2717">K304</f>
        <v>Xanthippe</v>
      </c>
      <c r="S304" s="4">
        <f t="shared" ref="S304:S367" si="2718">M304</f>
        <v>2.9239161351632701</v>
      </c>
      <c r="T304" s="4">
        <f t="shared" ref="T304:T367" si="2719">N304</f>
        <v>-0.72976276865384104</v>
      </c>
      <c r="U304" s="4">
        <f t="shared" ref="U304:U367" si="2720">O304</f>
        <v>0.218492453225095</v>
      </c>
      <c r="V304" s="4">
        <f t="shared" ref="V304:V367" si="2721">M305</f>
        <v>3.6496424972201698E-3</v>
      </c>
      <c r="W304" s="4">
        <f t="shared" ref="W304:W367" si="2722">N305</f>
        <v>7.9509194250597607E-3</v>
      </c>
      <c r="X304" s="4">
        <f t="shared" ref="X304:X367" si="2723">O305</f>
        <v>3.3178783200567301E-3</v>
      </c>
    </row>
    <row r="305" spans="2:24" x14ac:dyDescent="0.35">
      <c r="B305" t="s">
        <v>445</v>
      </c>
      <c r="D305">
        <f t="shared" ref="D305:D368" si="2724">FIND("vx,vy,vz ",$B305)</f>
        <v>1</v>
      </c>
      <c r="E305">
        <f t="shared" ref="E305" si="2725">FIND(" ",$B305,D305+8)</f>
        <v>9</v>
      </c>
      <c r="F305">
        <f t="shared" ref="F305:G305" si="2726">FIND(" ",$B305,E305+1)</f>
        <v>30</v>
      </c>
      <c r="G305">
        <f t="shared" si="2726"/>
        <v>51</v>
      </c>
      <c r="H305">
        <f t="shared" si="2332"/>
        <v>72</v>
      </c>
      <c r="J305" t="str">
        <f t="shared" ref="J305:J368" si="2727">LEFT($B305,D305-1)</f>
        <v/>
      </c>
      <c r="L305" s="2" t="s">
        <v>386</v>
      </c>
      <c r="M305" s="4">
        <f t="shared" si="2335"/>
        <v>3.6496424972201698E-3</v>
      </c>
      <c r="N305" s="4">
        <f t="shared" si="2336"/>
        <v>7.9509194250597607E-3</v>
      </c>
      <c r="O305" s="4">
        <f t="shared" si="2337"/>
        <v>3.3178783200567301E-3</v>
      </c>
    </row>
    <row r="306" spans="2:24" x14ac:dyDescent="0.35">
      <c r="B306" t="s">
        <v>771</v>
      </c>
      <c r="C306">
        <f t="shared" ref="C306:C369" si="2728">FIND(" ",$B306)</f>
        <v>4</v>
      </c>
      <c r="D306">
        <f t="shared" ref="D306:D369" si="2729">FIND(" x,y,z ",$B306)</f>
        <v>12</v>
      </c>
      <c r="E306">
        <f t="shared" ref="E306" si="2730">FIND(" ",$B306,D306+5)</f>
        <v>18</v>
      </c>
      <c r="F306">
        <f t="shared" ref="F306:G306" si="2731">FIND(" ",$B306,E306+1)</f>
        <v>40</v>
      </c>
      <c r="G306">
        <f t="shared" si="2731"/>
        <v>61</v>
      </c>
      <c r="H306">
        <f t="shared" si="2332"/>
        <v>82</v>
      </c>
      <c r="J306" t="str">
        <f t="shared" ref="J306:J369" si="2732">LEFT($B306,C306-1)</f>
        <v>159</v>
      </c>
      <c r="K306" t="str">
        <f t="shared" ref="K306:K369" si="2733">MID($B306, C306+1,D306-C306-1)</f>
        <v>Aemilia</v>
      </c>
      <c r="L306" s="2" t="s">
        <v>385</v>
      </c>
      <c r="M306" s="4">
        <f t="shared" si="2335"/>
        <v>-0.41076756419875499</v>
      </c>
      <c r="N306" s="4">
        <f t="shared" si="2336"/>
        <v>2.61895433053565</v>
      </c>
      <c r="O306" s="4">
        <f t="shared" si="2337"/>
        <v>0.94043907397027904</v>
      </c>
      <c r="Q306" t="str">
        <f t="shared" ref="Q306:Q369" si="2734">J306</f>
        <v>159</v>
      </c>
      <c r="R306" t="str">
        <f t="shared" ref="R306:R369" si="2735">K306</f>
        <v>Aemilia</v>
      </c>
      <c r="S306" s="4">
        <f t="shared" ref="S306:S369" si="2736">M306</f>
        <v>-0.41076756419875499</v>
      </c>
      <c r="T306" s="4">
        <f t="shared" ref="T306:T369" si="2737">N306</f>
        <v>2.61895433053565</v>
      </c>
      <c r="U306" s="4">
        <f t="shared" ref="U306:U369" si="2738">O306</f>
        <v>0.94043907397027904</v>
      </c>
      <c r="V306" s="4">
        <f t="shared" ref="V306:V369" si="2739">M307</f>
        <v>-1.05535894805571E-2</v>
      </c>
      <c r="W306" s="4">
        <f t="shared" ref="W306:W369" si="2740">N307</f>
        <v>-1.94270708364223E-3</v>
      </c>
      <c r="X306" s="4">
        <f t="shared" ref="X306:X369" si="2741">O307</f>
        <v>1.6856177563245899E-4</v>
      </c>
    </row>
    <row r="307" spans="2:24" x14ac:dyDescent="0.35">
      <c r="B307" t="s">
        <v>772</v>
      </c>
      <c r="D307">
        <f t="shared" ref="D307:D370" si="2742">FIND("vx,vy,vz ",$B307)</f>
        <v>1</v>
      </c>
      <c r="E307">
        <f t="shared" ref="E307" si="2743">FIND(" ",$B307,D307+8)</f>
        <v>9</v>
      </c>
      <c r="F307">
        <f t="shared" ref="F307:G307" si="2744">FIND(" ",$B307,E307+1)</f>
        <v>31</v>
      </c>
      <c r="G307">
        <f t="shared" si="2744"/>
        <v>53</v>
      </c>
      <c r="H307">
        <f t="shared" si="2332"/>
        <v>74</v>
      </c>
      <c r="J307" t="str">
        <f t="shared" ref="J307:J370" si="2745">LEFT($B307,D307-1)</f>
        <v/>
      </c>
      <c r="L307" s="2" t="s">
        <v>386</v>
      </c>
      <c r="M307" s="4">
        <f t="shared" si="2335"/>
        <v>-1.05535894805571E-2</v>
      </c>
      <c r="N307" s="4">
        <f t="shared" si="2336"/>
        <v>-1.94270708364223E-3</v>
      </c>
      <c r="O307" s="4">
        <f t="shared" si="2337"/>
        <v>1.6856177563245899E-4</v>
      </c>
    </row>
    <row r="308" spans="2:24" x14ac:dyDescent="0.35">
      <c r="B308" t="s">
        <v>446</v>
      </c>
      <c r="C308">
        <f t="shared" ref="C308:C371" si="2746">FIND(" ",$B308)</f>
        <v>4</v>
      </c>
      <c r="D308">
        <f t="shared" ref="D308:D371" si="2747">FIND(" x,y,z ",$B308)</f>
        <v>8</v>
      </c>
      <c r="E308">
        <f t="shared" ref="E308" si="2748">FIND(" ",$B308,D308+5)</f>
        <v>14</v>
      </c>
      <c r="F308">
        <f t="shared" ref="F308:G308" si="2749">FIND(" ",$B308,E308+1)</f>
        <v>35</v>
      </c>
      <c r="G308">
        <f t="shared" si="2749"/>
        <v>56</v>
      </c>
      <c r="H308">
        <f t="shared" si="2332"/>
        <v>77</v>
      </c>
      <c r="J308" t="str">
        <f t="shared" ref="J308:J371" si="2750">LEFT($B308,C308-1)</f>
        <v>160</v>
      </c>
      <c r="K308" t="str">
        <f t="shared" ref="K308:K371" si="2751">MID($B308, C308+1,D308-C308-1)</f>
        <v>Una</v>
      </c>
      <c r="L308" s="2" t="s">
        <v>385</v>
      </c>
      <c r="M308" s="4">
        <f t="shared" si="2335"/>
        <v>1.9054520960255801</v>
      </c>
      <c r="N308" s="4">
        <f t="shared" si="2336"/>
        <v>1.5187798245112101</v>
      </c>
      <c r="O308" s="4">
        <f t="shared" si="2337"/>
        <v>0.75782835034631801</v>
      </c>
      <c r="Q308" t="str">
        <f t="shared" ref="Q308:Q371" si="2752">J308</f>
        <v>160</v>
      </c>
      <c r="R308" t="str">
        <f t="shared" ref="R308:R371" si="2753">K308</f>
        <v>Una</v>
      </c>
      <c r="S308" s="4">
        <f t="shared" ref="S308:S371" si="2754">M308</f>
        <v>1.9054520960255801</v>
      </c>
      <c r="T308" s="4">
        <f t="shared" ref="T308:T371" si="2755">N308</f>
        <v>1.5187798245112101</v>
      </c>
      <c r="U308" s="4">
        <f t="shared" ref="U308:U371" si="2756">O308</f>
        <v>0.75782835034631801</v>
      </c>
      <c r="V308" s="4">
        <f t="shared" ref="V308:V371" si="2757">M309</f>
        <v>-7.5339734612471301E-3</v>
      </c>
      <c r="W308" s="4">
        <f t="shared" ref="W308:W371" si="2758">N309</f>
        <v>7.2228833645059803E-3</v>
      </c>
      <c r="X308" s="4">
        <f t="shared" ref="X308:X371" si="2759">O309</f>
        <v>3.8094041004246501E-3</v>
      </c>
    </row>
    <row r="309" spans="2:24" x14ac:dyDescent="0.35">
      <c r="B309" t="s">
        <v>773</v>
      </c>
      <c r="D309">
        <f t="shared" ref="D309:D372" si="2760">FIND("vx,vy,vz ",$B309)</f>
        <v>1</v>
      </c>
      <c r="E309">
        <f t="shared" ref="E309" si="2761">FIND(" ",$B309,D309+8)</f>
        <v>9</v>
      </c>
      <c r="F309">
        <f t="shared" ref="F309:G309" si="2762">FIND(" ",$B309,E309+1)</f>
        <v>31</v>
      </c>
      <c r="G309">
        <f t="shared" si="2762"/>
        <v>52</v>
      </c>
      <c r="H309">
        <f t="shared" si="2332"/>
        <v>73</v>
      </c>
      <c r="J309" t="str">
        <f t="shared" ref="J309:J372" si="2763">LEFT($B309,D309-1)</f>
        <v/>
      </c>
      <c r="L309" s="2" t="s">
        <v>386</v>
      </c>
      <c r="M309" s="4">
        <f t="shared" si="2335"/>
        <v>-7.5339734612471301E-3</v>
      </c>
      <c r="N309" s="4">
        <f t="shared" si="2336"/>
        <v>7.2228833645059803E-3</v>
      </c>
      <c r="O309" s="4">
        <f t="shared" si="2337"/>
        <v>3.8094041004246501E-3</v>
      </c>
    </row>
    <row r="310" spans="2:24" x14ac:dyDescent="0.35">
      <c r="B310" t="s">
        <v>447</v>
      </c>
      <c r="C310">
        <f t="shared" ref="C310:C373" si="2764">FIND(" ",$B310)</f>
        <v>4</v>
      </c>
      <c r="D310">
        <f t="shared" ref="D310:D373" si="2765">FIND(" x,y,z ",$B310)</f>
        <v>14</v>
      </c>
      <c r="E310">
        <f t="shared" ref="E310" si="2766">FIND(" ",$B310,D310+5)</f>
        <v>20</v>
      </c>
      <c r="F310">
        <f t="shared" ref="F310:G310" si="2767">FIND(" ",$B310,E310+1)</f>
        <v>41</v>
      </c>
      <c r="G310">
        <f t="shared" si="2767"/>
        <v>62</v>
      </c>
      <c r="H310">
        <f t="shared" si="2332"/>
        <v>83</v>
      </c>
      <c r="J310" t="str">
        <f t="shared" ref="J310:J373" si="2768">LEFT($B310,C310-1)</f>
        <v>162</v>
      </c>
      <c r="K310" t="str">
        <f t="shared" ref="K310:K373" si="2769">MID($B310, C310+1,D310-C310-1)</f>
        <v>Laurentia</v>
      </c>
      <c r="L310" s="2" t="s">
        <v>385</v>
      </c>
      <c r="M310" s="4">
        <f t="shared" si="2335"/>
        <v>0.26251403118022598</v>
      </c>
      <c r="N310" s="4">
        <f t="shared" si="2336"/>
        <v>2.4002816902840198</v>
      </c>
      <c r="O310" s="4">
        <f t="shared" si="2337"/>
        <v>1.2750225307416601</v>
      </c>
      <c r="Q310" t="str">
        <f t="shared" ref="Q310:Q373" si="2770">J310</f>
        <v>162</v>
      </c>
      <c r="R310" t="str">
        <f t="shared" ref="R310:R373" si="2771">K310</f>
        <v>Laurentia</v>
      </c>
      <c r="S310" s="4">
        <f t="shared" ref="S310:S373" si="2772">M310</f>
        <v>0.26251403118022598</v>
      </c>
      <c r="T310" s="4">
        <f t="shared" ref="T310:T373" si="2773">N310</f>
        <v>2.4002816902840198</v>
      </c>
      <c r="U310" s="4">
        <f t="shared" ref="U310:U373" si="2774">O310</f>
        <v>1.2750225307416601</v>
      </c>
      <c r="V310" s="4">
        <f t="shared" ref="V310:V373" si="2775">M311</f>
        <v>-1.08606566058174E-2</v>
      </c>
      <c r="W310" s="4">
        <f t="shared" ref="W310:W373" si="2776">N311</f>
        <v>-8.3774487928911805E-4</v>
      </c>
      <c r="X310" s="4">
        <f t="shared" ref="X310:X373" si="2777">O311</f>
        <v>3.38095109459147E-4</v>
      </c>
    </row>
    <row r="311" spans="2:24" x14ac:dyDescent="0.35">
      <c r="B311" t="s">
        <v>774</v>
      </c>
      <c r="D311">
        <f t="shared" ref="D311:D374" si="2778">FIND("vx,vy,vz ",$B311)</f>
        <v>1</v>
      </c>
      <c r="E311">
        <f t="shared" ref="E311" si="2779">FIND(" ",$B311,D311+8)</f>
        <v>9</v>
      </c>
      <c r="F311">
        <f t="shared" ref="F311:G311" si="2780">FIND(" ",$B311,E311+1)</f>
        <v>31</v>
      </c>
      <c r="G311">
        <f t="shared" si="2780"/>
        <v>53</v>
      </c>
      <c r="H311">
        <f t="shared" si="2332"/>
        <v>74</v>
      </c>
      <c r="J311" t="str">
        <f t="shared" ref="J311:J374" si="2781">LEFT($B311,D311-1)</f>
        <v/>
      </c>
      <c r="L311" s="2" t="s">
        <v>386</v>
      </c>
      <c r="M311" s="4">
        <f t="shared" si="2335"/>
        <v>-1.08606566058174E-2</v>
      </c>
      <c r="N311" s="4">
        <f t="shared" si="2336"/>
        <v>-8.3774487928911805E-4</v>
      </c>
      <c r="O311" s="4">
        <f t="shared" si="2337"/>
        <v>3.38095109459147E-4</v>
      </c>
    </row>
    <row r="312" spans="2:24" x14ac:dyDescent="0.35">
      <c r="B312" t="s">
        <v>448</v>
      </c>
      <c r="C312">
        <f t="shared" ref="C312:C375" si="2782">FIND(" ",$B312)</f>
        <v>4</v>
      </c>
      <c r="D312">
        <f t="shared" ref="D312:D375" si="2783">FIND(" x,y,z ",$B312)</f>
        <v>12</v>
      </c>
      <c r="E312">
        <f t="shared" ref="E312" si="2784">FIND(" ",$B312,D312+5)</f>
        <v>18</v>
      </c>
      <c r="F312">
        <f t="shared" ref="F312:G312" si="2785">FIND(" ",$B312,E312+1)</f>
        <v>39</v>
      </c>
      <c r="G312">
        <f t="shared" si="2785"/>
        <v>60</v>
      </c>
      <c r="H312">
        <f t="shared" si="2332"/>
        <v>81</v>
      </c>
      <c r="J312" t="str">
        <f t="shared" ref="J312:J375" si="2786">LEFT($B312,C312-1)</f>
        <v>163</v>
      </c>
      <c r="K312" t="str">
        <f t="shared" ref="K312:K375" si="2787">MID($B312, C312+1,D312-C312-1)</f>
        <v>Erigone</v>
      </c>
      <c r="L312" s="2" t="s">
        <v>385</v>
      </c>
      <c r="M312" s="4">
        <f t="shared" si="2335"/>
        <v>1.9749145350936099</v>
      </c>
      <c r="N312" s="4">
        <f t="shared" si="2336"/>
        <v>0.85755497232063405</v>
      </c>
      <c r="O312" s="4">
        <f t="shared" si="2337"/>
        <v>0.236073131153163</v>
      </c>
      <c r="Q312" t="str">
        <f t="shared" ref="Q312:Q375" si="2788">J312</f>
        <v>163</v>
      </c>
      <c r="R312" t="str">
        <f t="shared" ref="R312:R375" si="2789">K312</f>
        <v>Erigone</v>
      </c>
      <c r="S312" s="4">
        <f t="shared" ref="S312:S375" si="2790">M312</f>
        <v>1.9749145350936099</v>
      </c>
      <c r="T312" s="4">
        <f t="shared" ref="T312:T375" si="2791">N312</f>
        <v>0.85755497232063405</v>
      </c>
      <c r="U312" s="4">
        <f t="shared" ref="U312:U375" si="2792">O312</f>
        <v>0.236073131153163</v>
      </c>
      <c r="V312" s="4">
        <f t="shared" ref="V312:V375" si="2793">M313</f>
        <v>-6.8156871003080899E-3</v>
      </c>
      <c r="W312" s="4">
        <f t="shared" ref="W312:W375" si="2794">N313</f>
        <v>9.4822542835909206E-3</v>
      </c>
      <c r="X312" s="4">
        <f t="shared" ref="X312:X375" si="2795">O313</f>
        <v>3.4471487572093002E-3</v>
      </c>
    </row>
    <row r="313" spans="2:24" x14ac:dyDescent="0.35">
      <c r="B313" t="s">
        <v>775</v>
      </c>
      <c r="D313">
        <f t="shared" ref="D313:D376" si="2796">FIND("vx,vy,vz ",$B313)</f>
        <v>1</v>
      </c>
      <c r="E313">
        <f t="shared" ref="E313" si="2797">FIND(" ",$B313,D313+8)</f>
        <v>9</v>
      </c>
      <c r="F313">
        <f t="shared" ref="F313:G313" si="2798">FIND(" ",$B313,E313+1)</f>
        <v>31</v>
      </c>
      <c r="G313">
        <f t="shared" si="2798"/>
        <v>52</v>
      </c>
      <c r="H313">
        <f t="shared" si="2332"/>
        <v>73</v>
      </c>
      <c r="J313" t="str">
        <f t="shared" ref="J313:J376" si="2799">LEFT($B313,D313-1)</f>
        <v/>
      </c>
      <c r="L313" s="2" t="s">
        <v>386</v>
      </c>
      <c r="M313" s="4">
        <f t="shared" si="2335"/>
        <v>-6.8156871003080899E-3</v>
      </c>
      <c r="N313" s="4">
        <f t="shared" si="2336"/>
        <v>9.4822542835909206E-3</v>
      </c>
      <c r="O313" s="4">
        <f t="shared" si="2337"/>
        <v>3.4471487572093002E-3</v>
      </c>
    </row>
    <row r="314" spans="2:24" x14ac:dyDescent="0.35">
      <c r="B314" t="s">
        <v>776</v>
      </c>
      <c r="C314">
        <f t="shared" ref="C314:C377" si="2800">FIND(" ",$B314)</f>
        <v>4</v>
      </c>
      <c r="D314">
        <f t="shared" ref="D314:D377" si="2801">FIND(" x,y,z ",$B314)</f>
        <v>8</v>
      </c>
      <c r="E314">
        <f t="shared" ref="E314" si="2802">FIND(" ",$B314,D314+5)</f>
        <v>14</v>
      </c>
      <c r="F314">
        <f t="shared" ref="F314:G314" si="2803">FIND(" ",$B314,E314+1)</f>
        <v>36</v>
      </c>
      <c r="G314">
        <f t="shared" si="2803"/>
        <v>58</v>
      </c>
      <c r="H314">
        <f t="shared" si="2332"/>
        <v>79</v>
      </c>
      <c r="J314" t="str">
        <f t="shared" ref="J314:J377" si="2804">LEFT($B314,C314-1)</f>
        <v>164</v>
      </c>
      <c r="K314" t="str">
        <f t="shared" ref="K314:K377" si="2805">MID($B314, C314+1,D314-C314-1)</f>
        <v>Eva</v>
      </c>
      <c r="L314" s="2" t="s">
        <v>385</v>
      </c>
      <c r="M314" s="4">
        <f t="shared" si="2335"/>
        <v>-3.04015732035599</v>
      </c>
      <c r="N314" s="4">
        <f t="shared" si="2336"/>
        <v>-1.5196423164974699</v>
      </c>
      <c r="O314" s="4">
        <f t="shared" si="2337"/>
        <v>0.69176279689553399</v>
      </c>
      <c r="Q314" t="str">
        <f t="shared" ref="Q314:Q377" si="2806">J314</f>
        <v>164</v>
      </c>
      <c r="R314" t="str">
        <f t="shared" ref="R314:R377" si="2807">K314</f>
        <v>Eva</v>
      </c>
      <c r="S314" s="4">
        <f t="shared" ref="S314:S377" si="2808">M314</f>
        <v>-3.04015732035599</v>
      </c>
      <c r="T314" s="4">
        <f t="shared" ref="T314:T377" si="2809">N314</f>
        <v>-1.5196423164974699</v>
      </c>
      <c r="U314" s="4">
        <f t="shared" ref="U314:U377" si="2810">O314</f>
        <v>0.69176279689553399</v>
      </c>
      <c r="V314" s="4">
        <f t="shared" ref="V314:V377" si="2811">M315</f>
        <v>2.9762771023378902E-3</v>
      </c>
      <c r="W314" s="4">
        <f t="shared" ref="W314:W377" si="2812">N315</f>
        <v>-5.4066277342115698E-3</v>
      </c>
      <c r="X314" s="4">
        <f t="shared" ref="X314:X377" si="2813">O315</f>
        <v>-4.4991428648864301E-3</v>
      </c>
    </row>
    <row r="315" spans="2:24" x14ac:dyDescent="0.35">
      <c r="B315" t="s">
        <v>777</v>
      </c>
      <c r="D315">
        <f t="shared" ref="D315:D378" si="2814">FIND("vx,vy,vz ",$B315)</f>
        <v>1</v>
      </c>
      <c r="E315">
        <f t="shared" ref="E315" si="2815">FIND(" ",$B315,D315+8)</f>
        <v>9</v>
      </c>
      <c r="F315">
        <f t="shared" ref="F315:G315" si="2816">FIND(" ",$B315,E315+1)</f>
        <v>30</v>
      </c>
      <c r="G315">
        <f t="shared" si="2816"/>
        <v>52</v>
      </c>
      <c r="H315">
        <f t="shared" si="2332"/>
        <v>74</v>
      </c>
      <c r="J315" t="str">
        <f t="shared" ref="J315:J378" si="2817">LEFT($B315,D315-1)</f>
        <v/>
      </c>
      <c r="L315" s="2" t="s">
        <v>386</v>
      </c>
      <c r="M315" s="4">
        <f t="shared" si="2335"/>
        <v>2.9762771023378902E-3</v>
      </c>
      <c r="N315" s="4">
        <f t="shared" si="2336"/>
        <v>-5.4066277342115698E-3</v>
      </c>
      <c r="O315" s="4">
        <f t="shared" si="2337"/>
        <v>-4.4991428648864301E-3</v>
      </c>
    </row>
    <row r="316" spans="2:24" x14ac:dyDescent="0.35">
      <c r="B316" t="s">
        <v>778</v>
      </c>
      <c r="C316">
        <f t="shared" ref="C316:C379" si="2818">FIND(" ",$B316)</f>
        <v>4</v>
      </c>
      <c r="D316">
        <f t="shared" ref="D316:D379" si="2819">FIND(" x,y,z ",$B316)</f>
        <v>12</v>
      </c>
      <c r="E316">
        <f t="shared" ref="E316" si="2820">FIND(" ",$B316,D316+5)</f>
        <v>18</v>
      </c>
      <c r="F316">
        <f t="shared" ref="F316:G316" si="2821">FIND(" ",$B316,E316+1)</f>
        <v>40</v>
      </c>
      <c r="G316">
        <f t="shared" si="2821"/>
        <v>62</v>
      </c>
      <c r="H316">
        <f t="shared" si="2332"/>
        <v>84</v>
      </c>
      <c r="J316" t="str">
        <f t="shared" ref="J316:J379" si="2822">LEFT($B316,C316-1)</f>
        <v>165</v>
      </c>
      <c r="K316" t="str">
        <f t="shared" ref="K316:K379" si="2823">MID($B316, C316+1,D316-C316-1)</f>
        <v>Loreley</v>
      </c>
      <c r="L316" s="2" t="s">
        <v>385</v>
      </c>
      <c r="M316" s="4">
        <f t="shared" si="2335"/>
        <v>-1.92273703495461</v>
      </c>
      <c r="N316" s="4">
        <f t="shared" si="2336"/>
        <v>-1.81961450250902</v>
      </c>
      <c r="O316" s="4">
        <f t="shared" si="2337"/>
        <v>-1.40033104839838</v>
      </c>
      <c r="Q316" t="str">
        <f t="shared" ref="Q316:Q379" si="2824">J316</f>
        <v>165</v>
      </c>
      <c r="R316" t="str">
        <f t="shared" ref="R316:R379" si="2825">K316</f>
        <v>Loreley</v>
      </c>
      <c r="S316" s="4">
        <f t="shared" ref="S316:S379" si="2826">M316</f>
        <v>-1.92273703495461</v>
      </c>
      <c r="T316" s="4">
        <f t="shared" ref="T316:T379" si="2827">N316</f>
        <v>-1.81961450250902</v>
      </c>
      <c r="U316" s="4">
        <f t="shared" ref="U316:U379" si="2828">O316</f>
        <v>-1.40033104839838</v>
      </c>
      <c r="V316" s="4">
        <f t="shared" ref="V316:V379" si="2829">M317</f>
        <v>7.9593702409459892E-3</v>
      </c>
      <c r="W316" s="4">
        <f t="shared" ref="W316:W379" si="2830">N317</f>
        <v>-6.0046304226296704E-3</v>
      </c>
      <c r="X316" s="4">
        <f t="shared" ref="X316:X379" si="2831">O317</f>
        <v>-1.9281436220556099E-3</v>
      </c>
    </row>
    <row r="317" spans="2:24" x14ac:dyDescent="0.35">
      <c r="B317" t="s">
        <v>779</v>
      </c>
      <c r="D317">
        <f t="shared" ref="D317:D380" si="2832">FIND("vx,vy,vz ",$B317)</f>
        <v>1</v>
      </c>
      <c r="E317">
        <f t="shared" ref="E317" si="2833">FIND(" ",$B317,D317+8)</f>
        <v>9</v>
      </c>
      <c r="F317">
        <f t="shared" ref="F317:G317" si="2834">FIND(" ",$B317,E317+1)</f>
        <v>30</v>
      </c>
      <c r="G317">
        <f t="shared" si="2834"/>
        <v>52</v>
      </c>
      <c r="H317">
        <f t="shared" si="2332"/>
        <v>74</v>
      </c>
      <c r="J317" t="str">
        <f t="shared" ref="J317:J380" si="2835">LEFT($B317,D317-1)</f>
        <v/>
      </c>
      <c r="L317" s="2" t="s">
        <v>386</v>
      </c>
      <c r="M317" s="4">
        <f t="shared" si="2335"/>
        <v>7.9593702409459892E-3</v>
      </c>
      <c r="N317" s="4">
        <f t="shared" si="2336"/>
        <v>-6.0046304226296704E-3</v>
      </c>
      <c r="O317" s="4">
        <f t="shared" si="2337"/>
        <v>-1.9281436220556099E-3</v>
      </c>
    </row>
    <row r="318" spans="2:24" x14ac:dyDescent="0.35">
      <c r="B318" t="s">
        <v>780</v>
      </c>
      <c r="C318">
        <f t="shared" ref="C318:C381" si="2836">FIND(" ",$B318)</f>
        <v>4</v>
      </c>
      <c r="D318">
        <f t="shared" ref="D318:D381" si="2837">FIND(" x,y,z ",$B318)</f>
        <v>12</v>
      </c>
      <c r="E318">
        <f t="shared" ref="E318" si="2838">FIND(" ",$B318,D318+5)</f>
        <v>18</v>
      </c>
      <c r="F318">
        <f t="shared" ref="F318:G318" si="2839">FIND(" ",$B318,E318+1)</f>
        <v>39</v>
      </c>
      <c r="G318">
        <f t="shared" si="2839"/>
        <v>61</v>
      </c>
      <c r="H318">
        <f t="shared" si="2332"/>
        <v>83</v>
      </c>
      <c r="J318" t="str">
        <f t="shared" ref="J318:J381" si="2840">LEFT($B318,C318-1)</f>
        <v>168</v>
      </c>
      <c r="K318" t="str">
        <f t="shared" ref="K318:K381" si="2841">MID($B318, C318+1,D318-C318-1)</f>
        <v>Sibylla</v>
      </c>
      <c r="L318" s="2" t="s">
        <v>385</v>
      </c>
      <c r="M318" s="4">
        <f t="shared" si="2335"/>
        <v>3.1165544207751901</v>
      </c>
      <c r="N318" s="4">
        <f t="shared" si="2336"/>
        <v>-0.99499347466681698</v>
      </c>
      <c r="O318" s="4">
        <f t="shared" si="2337"/>
        <v>-0.224327412952326</v>
      </c>
      <c r="Q318" t="str">
        <f t="shared" ref="Q318:Q381" si="2842">J318</f>
        <v>168</v>
      </c>
      <c r="R318" t="str">
        <f t="shared" ref="R318:R381" si="2843">K318</f>
        <v>Sibylla</v>
      </c>
      <c r="S318" s="4">
        <f t="shared" ref="S318:S381" si="2844">M318</f>
        <v>3.1165544207751901</v>
      </c>
      <c r="T318" s="4">
        <f t="shared" ref="T318:T381" si="2845">N318</f>
        <v>-0.99499347466681698</v>
      </c>
      <c r="U318" s="4">
        <f t="shared" ref="U318:U381" si="2846">O318</f>
        <v>-0.224327412952326</v>
      </c>
      <c r="V318" s="4">
        <f t="shared" ref="V318:V381" si="2847">M319</f>
        <v>2.7335804261633101E-3</v>
      </c>
      <c r="W318" s="4">
        <f t="shared" ref="W318:W381" si="2848">N319</f>
        <v>8.69105337131372E-3</v>
      </c>
      <c r="X318" s="4">
        <f t="shared" ref="X318:X381" si="2849">O319</f>
        <v>3.1636559696576801E-3</v>
      </c>
    </row>
    <row r="319" spans="2:24" x14ac:dyDescent="0.35">
      <c r="B319" t="s">
        <v>449</v>
      </c>
      <c r="D319">
        <f t="shared" ref="D319:D382" si="2850">FIND("vx,vy,vz ",$B319)</f>
        <v>1</v>
      </c>
      <c r="E319">
        <f t="shared" ref="E319" si="2851">FIND(" ",$B319,D319+8)</f>
        <v>9</v>
      </c>
      <c r="F319">
        <f t="shared" ref="F319:G319" si="2852">FIND(" ",$B319,E319+1)</f>
        <v>30</v>
      </c>
      <c r="G319">
        <f t="shared" si="2852"/>
        <v>51</v>
      </c>
      <c r="H319">
        <f t="shared" si="2332"/>
        <v>72</v>
      </c>
      <c r="J319" t="str">
        <f t="shared" ref="J319:J382" si="2853">LEFT($B319,D319-1)</f>
        <v/>
      </c>
      <c r="L319" s="2" t="s">
        <v>386</v>
      </c>
      <c r="M319" s="4">
        <f t="shared" si="2335"/>
        <v>2.7335804261633101E-3</v>
      </c>
      <c r="N319" s="4">
        <f t="shared" si="2336"/>
        <v>8.69105337131372E-3</v>
      </c>
      <c r="O319" s="4">
        <f t="shared" si="2337"/>
        <v>3.1636559696576801E-3</v>
      </c>
    </row>
    <row r="320" spans="2:24" x14ac:dyDescent="0.35">
      <c r="B320" t="s">
        <v>781</v>
      </c>
      <c r="C320">
        <f t="shared" ref="C320:C383" si="2854">FIND(" ",$B320)</f>
        <v>4</v>
      </c>
      <c r="D320">
        <f t="shared" ref="D320:D383" si="2855">FIND(" x,y,z ",$B320)</f>
        <v>12</v>
      </c>
      <c r="E320">
        <f t="shared" ref="E320" si="2856">FIND(" ",$B320,D320+5)</f>
        <v>18</v>
      </c>
      <c r="F320">
        <f t="shared" ref="F320:G320" si="2857">FIND(" ",$B320,E320+1)</f>
        <v>39</v>
      </c>
      <c r="G320">
        <f t="shared" si="2857"/>
        <v>61</v>
      </c>
      <c r="H320">
        <f t="shared" si="2332"/>
        <v>83</v>
      </c>
      <c r="J320" t="str">
        <f t="shared" ref="J320:J383" si="2858">LEFT($B320,C320-1)</f>
        <v>171</v>
      </c>
      <c r="K320" t="str">
        <f t="shared" ref="K320:K383" si="2859">MID($B320, C320+1,D320-C320-1)</f>
        <v>Ophelia</v>
      </c>
      <c r="L320" s="2" t="s">
        <v>385</v>
      </c>
      <c r="M320" s="4">
        <f t="shared" si="2335"/>
        <v>3.4525167152585001</v>
      </c>
      <c r="N320" s="4">
        <f t="shared" si="2336"/>
        <v>-0.21619051572161299</v>
      </c>
      <c r="O320" s="4">
        <f t="shared" si="2337"/>
        <v>-0.25537464895171103</v>
      </c>
      <c r="Q320" t="str">
        <f t="shared" ref="Q320:Q383" si="2860">J320</f>
        <v>171</v>
      </c>
      <c r="R320" t="str">
        <f t="shared" ref="R320:R383" si="2861">K320</f>
        <v>Ophelia</v>
      </c>
      <c r="S320" s="4">
        <f t="shared" ref="S320:S383" si="2862">M320</f>
        <v>3.4525167152585001</v>
      </c>
      <c r="T320" s="4">
        <f t="shared" ref="T320:T383" si="2863">N320</f>
        <v>-0.21619051572161299</v>
      </c>
      <c r="U320" s="4">
        <f t="shared" ref="U320:U383" si="2864">O320</f>
        <v>-0.25537464895171103</v>
      </c>
      <c r="V320" s="4">
        <f t="shared" ref="V320:V383" si="2865">M321</f>
        <v>2.40618327164227E-4</v>
      </c>
      <c r="W320" s="4">
        <f t="shared" ref="W320:W383" si="2866">N321</f>
        <v>8.0550447454825393E-3</v>
      </c>
      <c r="X320" s="4">
        <f t="shared" ref="X320:X383" si="2867">O321</f>
        <v>3.3967068763133801E-3</v>
      </c>
    </row>
    <row r="321" spans="2:24" x14ac:dyDescent="0.35">
      <c r="B321" t="s">
        <v>450</v>
      </c>
      <c r="D321">
        <f t="shared" ref="D321:D384" si="2868">FIND("vx,vy,vz ",$B321)</f>
        <v>1</v>
      </c>
      <c r="E321">
        <f t="shared" ref="E321" si="2869">FIND(" ",$B321,D321+8)</f>
        <v>9</v>
      </c>
      <c r="F321">
        <f t="shared" ref="F321:G321" si="2870">FIND(" ",$B321,E321+1)</f>
        <v>30</v>
      </c>
      <c r="G321">
        <f t="shared" si="2870"/>
        <v>51</v>
      </c>
      <c r="H321">
        <f t="shared" si="2332"/>
        <v>72</v>
      </c>
      <c r="J321" t="str">
        <f t="shared" ref="J321:J384" si="2871">LEFT($B321,D321-1)</f>
        <v/>
      </c>
      <c r="L321" s="2" t="s">
        <v>386</v>
      </c>
      <c r="M321" s="4">
        <f t="shared" si="2335"/>
        <v>2.40618327164227E-4</v>
      </c>
      <c r="N321" s="4">
        <f t="shared" si="2336"/>
        <v>8.0550447454825393E-3</v>
      </c>
      <c r="O321" s="4">
        <f t="shared" si="2337"/>
        <v>3.3967068763133801E-3</v>
      </c>
    </row>
    <row r="322" spans="2:24" x14ac:dyDescent="0.35">
      <c r="B322" t="s">
        <v>782</v>
      </c>
      <c r="C322">
        <f t="shared" ref="C322:C385" si="2872">FIND(" ",$B322)</f>
        <v>4</v>
      </c>
      <c r="D322">
        <f t="shared" ref="D322:D385" si="2873">FIND(" x,y,z ",$B322)</f>
        <v>11</v>
      </c>
      <c r="E322">
        <f t="shared" ref="E322" si="2874">FIND(" ",$B322,D322+5)</f>
        <v>17</v>
      </c>
      <c r="F322">
        <f t="shared" ref="F322:G322" si="2875">FIND(" ",$B322,E322+1)</f>
        <v>39</v>
      </c>
      <c r="G322">
        <f t="shared" si="2875"/>
        <v>61</v>
      </c>
      <c r="H322">
        <f t="shared" si="2332"/>
        <v>83</v>
      </c>
      <c r="J322" t="str">
        <f t="shared" ref="J322:J385" si="2876">LEFT($B322,C322-1)</f>
        <v>172</v>
      </c>
      <c r="K322" t="str">
        <f t="shared" ref="K322:K385" si="2877">MID($B322, C322+1,D322-C322-1)</f>
        <v>Baucis</v>
      </c>
      <c r="L322" s="2" t="s">
        <v>385</v>
      </c>
      <c r="M322" s="4">
        <f t="shared" si="2335"/>
        <v>-2.3853286860940801</v>
      </c>
      <c r="N322" s="4">
        <f t="shared" si="2336"/>
        <v>-0.62010774336905905</v>
      </c>
      <c r="O322" s="4">
        <f t="shared" si="2337"/>
        <v>-0.62047093306610102</v>
      </c>
      <c r="Q322" t="str">
        <f t="shared" ref="Q322:Q385" si="2878">J322</f>
        <v>172</v>
      </c>
      <c r="R322" t="str">
        <f t="shared" ref="R322:R385" si="2879">K322</f>
        <v>Baucis</v>
      </c>
      <c r="S322" s="4">
        <f t="shared" ref="S322:S385" si="2880">M322</f>
        <v>-2.3853286860940801</v>
      </c>
      <c r="T322" s="4">
        <f t="shared" ref="T322:T385" si="2881">N322</f>
        <v>-0.62010774336905905</v>
      </c>
      <c r="U322" s="4">
        <f t="shared" ref="U322:U385" si="2882">O322</f>
        <v>-0.62047093306610102</v>
      </c>
      <c r="V322" s="4">
        <f t="shared" ref="V322:V385" si="2883">M323</f>
        <v>4.3783921748019603E-3</v>
      </c>
      <c r="W322" s="4">
        <f t="shared" ref="W322:W385" si="2884">N323</f>
        <v>-8.1706729381266496E-3</v>
      </c>
      <c r="X322" s="4">
        <f t="shared" ref="X322:X385" si="2885">O323</f>
        <v>-4.7578149026131604E-3</v>
      </c>
    </row>
    <row r="323" spans="2:24" x14ac:dyDescent="0.35">
      <c r="B323" t="s">
        <v>783</v>
      </c>
      <c r="D323">
        <f t="shared" ref="D323:D386" si="2886">FIND("vx,vy,vz ",$B323)</f>
        <v>1</v>
      </c>
      <c r="E323">
        <f t="shared" ref="E323" si="2887">FIND(" ",$B323,D323+8)</f>
        <v>9</v>
      </c>
      <c r="F323">
        <f t="shared" ref="F323:G323" si="2888">FIND(" ",$B323,E323+1)</f>
        <v>30</v>
      </c>
      <c r="G323">
        <f t="shared" si="2888"/>
        <v>52</v>
      </c>
      <c r="H323">
        <f t="shared" si="2332"/>
        <v>74</v>
      </c>
      <c r="J323" t="str">
        <f t="shared" ref="J323:J386" si="2889">LEFT($B323,D323-1)</f>
        <v/>
      </c>
      <c r="L323" s="2" t="s">
        <v>386</v>
      </c>
      <c r="M323" s="4">
        <f t="shared" si="2335"/>
        <v>4.3783921748019603E-3</v>
      </c>
      <c r="N323" s="4">
        <f t="shared" si="2336"/>
        <v>-8.1706729381266496E-3</v>
      </c>
      <c r="O323" s="4">
        <f t="shared" si="2337"/>
        <v>-4.7578149026131604E-3</v>
      </c>
    </row>
    <row r="324" spans="2:24" x14ac:dyDescent="0.35">
      <c r="B324" t="s">
        <v>451</v>
      </c>
      <c r="C324">
        <f t="shared" ref="C324:C387" si="2890">FIND(" ",$B324)</f>
        <v>4</v>
      </c>
      <c r="D324">
        <f t="shared" ref="D324:D387" si="2891">FIND(" x,y,z ",$B324)</f>
        <v>8</v>
      </c>
      <c r="E324">
        <f t="shared" ref="E324" si="2892">FIND(" ",$B324,D324+5)</f>
        <v>14</v>
      </c>
      <c r="F324">
        <f t="shared" ref="F324:G324" si="2893">FIND(" ",$B324,E324+1)</f>
        <v>35</v>
      </c>
      <c r="G324">
        <f t="shared" si="2893"/>
        <v>56</v>
      </c>
      <c r="H324">
        <f t="shared" si="2332"/>
        <v>77</v>
      </c>
      <c r="J324" t="str">
        <f t="shared" ref="J324:J387" si="2894">LEFT($B324,C324-1)</f>
        <v>173</v>
      </c>
      <c r="K324" t="str">
        <f t="shared" ref="K324:K387" si="2895">MID($B324, C324+1,D324-C324-1)</f>
        <v>Ino</v>
      </c>
      <c r="L324" s="2" t="s">
        <v>385</v>
      </c>
      <c r="M324" s="4">
        <f t="shared" si="2335"/>
        <v>0.17124288608039401</v>
      </c>
      <c r="N324" s="4">
        <f t="shared" si="2336"/>
        <v>2.39418402251468</v>
      </c>
      <c r="O324" s="4">
        <f t="shared" si="2337"/>
        <v>0.45164090056066097</v>
      </c>
      <c r="Q324" t="str">
        <f t="shared" ref="Q324:Q387" si="2896">J324</f>
        <v>173</v>
      </c>
      <c r="R324" t="str">
        <f t="shared" ref="R324:R387" si="2897">K324</f>
        <v>Ino</v>
      </c>
      <c r="S324" s="4">
        <f t="shared" ref="S324:S387" si="2898">M324</f>
        <v>0.17124288608039401</v>
      </c>
      <c r="T324" s="4">
        <f t="shared" ref="T324:T387" si="2899">N324</f>
        <v>2.39418402251468</v>
      </c>
      <c r="U324" s="4">
        <f t="shared" ref="U324:U387" si="2900">O324</f>
        <v>0.45164090056066097</v>
      </c>
      <c r="V324" s="4">
        <f t="shared" ref="V324:V387" si="2901">M325</f>
        <v>-1.11421611893688E-2</v>
      </c>
      <c r="W324" s="4">
        <f t="shared" ref="W324:W387" si="2902">N325</f>
        <v>2.53858849009116E-3</v>
      </c>
      <c r="X324" s="4">
        <f t="shared" ref="X324:X387" si="2903">O325</f>
        <v>1.9503563242018599E-3</v>
      </c>
    </row>
    <row r="325" spans="2:24" x14ac:dyDescent="0.35">
      <c r="B325" t="s">
        <v>784</v>
      </c>
      <c r="D325">
        <f t="shared" ref="D325:D388" si="2904">FIND("vx,vy,vz ",$B325)</f>
        <v>1</v>
      </c>
      <c r="E325">
        <f t="shared" ref="E325" si="2905">FIND(" ",$B325,D325+8)</f>
        <v>9</v>
      </c>
      <c r="F325">
        <f t="shared" ref="F325:G325" si="2906">FIND(" ",$B325,E325+1)</f>
        <v>31</v>
      </c>
      <c r="G325">
        <f t="shared" si="2906"/>
        <v>52</v>
      </c>
      <c r="H325">
        <f t="shared" si="2332"/>
        <v>73</v>
      </c>
      <c r="J325" t="str">
        <f t="shared" ref="J325:J388" si="2907">LEFT($B325,D325-1)</f>
        <v/>
      </c>
      <c r="L325" s="2" t="s">
        <v>386</v>
      </c>
      <c r="M325" s="4">
        <f t="shared" si="2335"/>
        <v>-1.11421611893688E-2</v>
      </c>
      <c r="N325" s="4">
        <f t="shared" si="2336"/>
        <v>2.53858849009116E-3</v>
      </c>
      <c r="O325" s="4">
        <f t="shared" si="2337"/>
        <v>1.9503563242018599E-3</v>
      </c>
    </row>
    <row r="326" spans="2:24" x14ac:dyDescent="0.35">
      <c r="B326" t="s">
        <v>785</v>
      </c>
      <c r="C326">
        <f t="shared" ref="C326:C389" si="2908">FIND(" ",$B326)</f>
        <v>4</v>
      </c>
      <c r="D326">
        <f t="shared" ref="D326:D389" si="2909">FIND(" x,y,z ",$B326)</f>
        <v>15</v>
      </c>
      <c r="E326">
        <f t="shared" ref="E326" si="2910">FIND(" ",$B326,D326+5)</f>
        <v>21</v>
      </c>
      <c r="F326">
        <f t="shared" ref="F326:G326" si="2911">FIND(" ",$B326,E326+1)</f>
        <v>43</v>
      </c>
      <c r="G326">
        <f t="shared" si="2911"/>
        <v>65</v>
      </c>
      <c r="H326">
        <f t="shared" ref="H326:H389" si="2912">LEN($B326)+1</f>
        <v>87</v>
      </c>
      <c r="J326" t="str">
        <f t="shared" ref="J326:J389" si="2913">LEFT($B326,C326-1)</f>
        <v>175</v>
      </c>
      <c r="K326" t="str">
        <f t="shared" ref="K326:K389" si="2914">MID($B326, C326+1,D326-C326-1)</f>
        <v>Andromache</v>
      </c>
      <c r="L326" s="2" t="s">
        <v>385</v>
      </c>
      <c r="M326" s="4">
        <f t="shared" ref="M326:M389" si="2915">VALUE(MID($B326,E326,F326-E326))</f>
        <v>-0.47425217816302701</v>
      </c>
      <c r="N326" s="4">
        <f t="shared" ref="N326:N389" si="2916">VALUE(MID($B326,F326,G326-F326))</f>
        <v>-2.6483332222990601</v>
      </c>
      <c r="O326" s="4">
        <f t="shared" ref="O326:O389" si="2917">VALUE(MID($B326,G326,H326-G326))</f>
        <v>-1.30522235119479</v>
      </c>
      <c r="Q326" t="str">
        <f t="shared" ref="Q326:Q389" si="2918">J326</f>
        <v>175</v>
      </c>
      <c r="R326" t="str">
        <f t="shared" ref="R326:R389" si="2919">K326</f>
        <v>Andromache</v>
      </c>
      <c r="S326" s="4">
        <f t="shared" ref="S326:S389" si="2920">M326</f>
        <v>-0.47425217816302701</v>
      </c>
      <c r="T326" s="4">
        <f t="shared" ref="T326:T389" si="2921">N326</f>
        <v>-2.6483332222990601</v>
      </c>
      <c r="U326" s="4">
        <f t="shared" ref="U326:U389" si="2922">O326</f>
        <v>-1.30522235119479</v>
      </c>
      <c r="V326" s="4">
        <f t="shared" ref="V326:V389" si="2923">M327</f>
        <v>1.0262122260410201E-2</v>
      </c>
      <c r="W326" s="4">
        <f t="shared" ref="W326:W389" si="2924">N327</f>
        <v>5.48159272351288E-4</v>
      </c>
      <c r="X326" s="4">
        <f t="shared" ref="X326:X389" si="2925">O327</f>
        <v>2.9475418796883001E-5</v>
      </c>
    </row>
    <row r="327" spans="2:24" x14ac:dyDescent="0.35">
      <c r="B327" t="s">
        <v>452</v>
      </c>
      <c r="D327">
        <f t="shared" ref="D327:D390" si="2926">FIND("vx,vy,vz ",$B327)</f>
        <v>1</v>
      </c>
      <c r="E327">
        <f t="shared" ref="E327" si="2927">FIND(" ",$B327,D327+8)</f>
        <v>9</v>
      </c>
      <c r="F327">
        <f t="shared" ref="F327:G327" si="2928">FIND(" ",$B327,E327+1)</f>
        <v>30</v>
      </c>
      <c r="G327">
        <f t="shared" si="2928"/>
        <v>51</v>
      </c>
      <c r="H327">
        <f t="shared" si="2912"/>
        <v>72</v>
      </c>
      <c r="J327" t="str">
        <f t="shared" ref="J327:J390" si="2929">LEFT($B327,D327-1)</f>
        <v/>
      </c>
      <c r="L327" s="2" t="s">
        <v>386</v>
      </c>
      <c r="M327" s="4">
        <f t="shared" si="2915"/>
        <v>1.0262122260410201E-2</v>
      </c>
      <c r="N327" s="4">
        <f t="shared" si="2916"/>
        <v>5.48159272351288E-4</v>
      </c>
      <c r="O327" s="4">
        <f t="shared" si="2917"/>
        <v>2.9475418796883001E-5</v>
      </c>
    </row>
    <row r="328" spans="2:24" x14ac:dyDescent="0.35">
      <c r="B328" t="s">
        <v>786</v>
      </c>
      <c r="C328">
        <f t="shared" ref="C328:C391" si="2930">FIND(" ",$B328)</f>
        <v>4</v>
      </c>
      <c r="D328">
        <f t="shared" ref="D328:D391" si="2931">FIND(" x,y,z ",$B328)</f>
        <v>10</v>
      </c>
      <c r="E328">
        <f t="shared" ref="E328" si="2932">FIND(" ",$B328,D328+5)</f>
        <v>16</v>
      </c>
      <c r="F328">
        <f t="shared" ref="F328:G328" si="2933">FIND(" ",$B328,E328+1)</f>
        <v>38</v>
      </c>
      <c r="G328">
        <f t="shared" si="2933"/>
        <v>59</v>
      </c>
      <c r="H328">
        <f t="shared" si="2912"/>
        <v>81</v>
      </c>
      <c r="J328" t="str">
        <f t="shared" ref="J328:J391" si="2934">LEFT($B328,C328-1)</f>
        <v>176</v>
      </c>
      <c r="K328" t="str">
        <f t="shared" ref="K328:K391" si="2935">MID($B328, C328+1,D328-C328-1)</f>
        <v>Iduna</v>
      </c>
      <c r="L328" s="2" t="s">
        <v>385</v>
      </c>
      <c r="M328" s="4">
        <f t="shared" si="2915"/>
        <v>-1.3876283657035799</v>
      </c>
      <c r="N328" s="4">
        <f t="shared" si="2916"/>
        <v>2.8338547760343902</v>
      </c>
      <c r="O328" s="4">
        <f t="shared" si="2917"/>
        <v>-9.1557754074181402E-2</v>
      </c>
      <c r="Q328" t="str">
        <f t="shared" ref="Q328:Q391" si="2936">J328</f>
        <v>176</v>
      </c>
      <c r="R328" t="str">
        <f t="shared" ref="R328:R391" si="2937">K328</f>
        <v>Iduna</v>
      </c>
      <c r="S328" s="4">
        <f t="shared" ref="S328:S391" si="2938">M328</f>
        <v>-1.3876283657035799</v>
      </c>
      <c r="T328" s="4">
        <f t="shared" ref="T328:T391" si="2939">N328</f>
        <v>2.8338547760343902</v>
      </c>
      <c r="U328" s="4">
        <f t="shared" ref="U328:U391" si="2940">O328</f>
        <v>-9.1557754074181402E-2</v>
      </c>
      <c r="V328" s="4">
        <f t="shared" ref="V328:V391" si="2941">M329</f>
        <v>-9.2252625715392896E-3</v>
      </c>
      <c r="W328" s="4">
        <f t="shared" ref="W328:W391" si="2942">N329</f>
        <v>-2.6711783356742E-3</v>
      </c>
      <c r="X328" s="4">
        <f t="shared" ref="X328:X391" si="2943">O329</f>
        <v>-1.42834019937259E-3</v>
      </c>
    </row>
    <row r="329" spans="2:24" x14ac:dyDescent="0.35">
      <c r="B329" t="s">
        <v>787</v>
      </c>
      <c r="D329">
        <f t="shared" ref="D329:D392" si="2944">FIND("vx,vy,vz ",$B329)</f>
        <v>1</v>
      </c>
      <c r="E329">
        <f t="shared" ref="E329" si="2945">FIND(" ",$B329,D329+8)</f>
        <v>9</v>
      </c>
      <c r="F329">
        <f t="shared" ref="F329:G329" si="2946">FIND(" ",$B329,E329+1)</f>
        <v>31</v>
      </c>
      <c r="G329">
        <f t="shared" si="2946"/>
        <v>53</v>
      </c>
      <c r="H329">
        <f t="shared" si="2912"/>
        <v>75</v>
      </c>
      <c r="J329" t="str">
        <f t="shared" ref="J329:J392" si="2947">LEFT($B329,D329-1)</f>
        <v/>
      </c>
      <c r="L329" s="2" t="s">
        <v>386</v>
      </c>
      <c r="M329" s="4">
        <f t="shared" si="2915"/>
        <v>-9.2252625715392896E-3</v>
      </c>
      <c r="N329" s="4">
        <f t="shared" si="2916"/>
        <v>-2.6711783356742E-3</v>
      </c>
      <c r="O329" s="4">
        <f t="shared" si="2917"/>
        <v>-1.42834019937259E-3</v>
      </c>
    </row>
    <row r="330" spans="2:24" x14ac:dyDescent="0.35">
      <c r="B330" t="s">
        <v>788</v>
      </c>
      <c r="C330">
        <f t="shared" ref="C330:C393" si="2948">FIND(" ",$B330)</f>
        <v>4</v>
      </c>
      <c r="D330">
        <f t="shared" ref="D330:D393" si="2949">FIND(" x,y,z ",$B330)</f>
        <v>9</v>
      </c>
      <c r="E330">
        <f t="shared" ref="E330" si="2950">FIND(" ",$B330,D330+5)</f>
        <v>15</v>
      </c>
      <c r="F330">
        <f t="shared" ref="F330:G330" si="2951">FIND(" ",$B330,E330+1)</f>
        <v>36</v>
      </c>
      <c r="G330">
        <f t="shared" si="2951"/>
        <v>58</v>
      </c>
      <c r="H330">
        <f t="shared" si="2912"/>
        <v>80</v>
      </c>
      <c r="J330" t="str">
        <f t="shared" ref="J330:J393" si="2952">LEFT($B330,C330-1)</f>
        <v>177</v>
      </c>
      <c r="K330" t="str">
        <f t="shared" ref="K330:K393" si="2953">MID($B330, C330+1,D330-C330-1)</f>
        <v>Irma</v>
      </c>
      <c r="L330" s="2" t="s">
        <v>385</v>
      </c>
      <c r="M330" s="4">
        <f t="shared" si="2915"/>
        <v>2.00779629261489</v>
      </c>
      <c r="N330" s="4">
        <f t="shared" si="2916"/>
        <v>-1.02292604457935</v>
      </c>
      <c r="O330" s="4">
        <f t="shared" si="2917"/>
        <v>-0.46236057211618897</v>
      </c>
      <c r="Q330" t="str">
        <f t="shared" ref="Q330:Q393" si="2954">J330</f>
        <v>177</v>
      </c>
      <c r="R330" t="str">
        <f t="shared" ref="R330:R393" si="2955">K330</f>
        <v>Irma</v>
      </c>
      <c r="S330" s="4">
        <f t="shared" ref="S330:S393" si="2956">M330</f>
        <v>2.00779629261489</v>
      </c>
      <c r="T330" s="4">
        <f t="shared" ref="T330:T393" si="2957">N330</f>
        <v>-1.02292604457935</v>
      </c>
      <c r="U330" s="4">
        <f t="shared" ref="U330:U393" si="2958">O330</f>
        <v>-0.46236057211618897</v>
      </c>
      <c r="V330" s="4">
        <f t="shared" ref="V330:V393" si="2959">M331</f>
        <v>4.1047386037311997E-3</v>
      </c>
      <c r="W330" s="4">
        <f t="shared" ref="W330:W393" si="2960">N331</f>
        <v>1.04809047463122E-2</v>
      </c>
      <c r="X330" s="4">
        <f t="shared" ref="X330:X393" si="2961">O331</f>
        <v>4.87043874675663E-3</v>
      </c>
    </row>
    <row r="331" spans="2:24" x14ac:dyDescent="0.35">
      <c r="B331" t="s">
        <v>453</v>
      </c>
      <c r="D331">
        <f t="shared" ref="D331:D394" si="2962">FIND("vx,vy,vz ",$B331)</f>
        <v>1</v>
      </c>
      <c r="E331">
        <f t="shared" ref="E331" si="2963">FIND(" ",$B331,D331+8)</f>
        <v>9</v>
      </c>
      <c r="F331">
        <f t="shared" ref="F331:G331" si="2964">FIND(" ",$B331,E331+1)</f>
        <v>30</v>
      </c>
      <c r="G331">
        <f t="shared" si="2964"/>
        <v>51</v>
      </c>
      <c r="H331">
        <f t="shared" si="2912"/>
        <v>72</v>
      </c>
      <c r="J331" t="str">
        <f t="shared" ref="J331:J394" si="2965">LEFT($B331,D331-1)</f>
        <v/>
      </c>
      <c r="L331" s="2" t="s">
        <v>386</v>
      </c>
      <c r="M331" s="4">
        <f t="shared" si="2915"/>
        <v>4.1047386037311997E-3</v>
      </c>
      <c r="N331" s="4">
        <f t="shared" si="2916"/>
        <v>1.04809047463122E-2</v>
      </c>
      <c r="O331" s="4">
        <f t="shared" si="2917"/>
        <v>4.87043874675663E-3</v>
      </c>
    </row>
    <row r="332" spans="2:24" x14ac:dyDescent="0.35">
      <c r="B332" t="s">
        <v>789</v>
      </c>
      <c r="C332">
        <f t="shared" ref="C332:C395" si="2966">FIND(" ",$B332)</f>
        <v>4</v>
      </c>
      <c r="D332">
        <f t="shared" ref="D332:D395" si="2967">FIND(" x,y,z ",$B332)</f>
        <v>13</v>
      </c>
      <c r="E332">
        <f t="shared" ref="E332" si="2968">FIND(" ",$B332,D332+5)</f>
        <v>19</v>
      </c>
      <c r="F332">
        <f t="shared" ref="F332:G332" si="2969">FIND(" ",$B332,E332+1)</f>
        <v>40</v>
      </c>
      <c r="G332">
        <f t="shared" si="2969"/>
        <v>62</v>
      </c>
      <c r="H332">
        <f t="shared" si="2912"/>
        <v>84</v>
      </c>
      <c r="J332" t="str">
        <f t="shared" ref="J332:J395" si="2970">LEFT($B332,C332-1)</f>
        <v>181</v>
      </c>
      <c r="K332" t="str">
        <f t="shared" ref="K332:K395" si="2971">MID($B332, C332+1,D332-C332-1)</f>
        <v>Eucharis</v>
      </c>
      <c r="L332" s="2" t="s">
        <v>385</v>
      </c>
      <c r="M332" s="4">
        <f t="shared" si="2915"/>
        <v>2.1206816127124699</v>
      </c>
      <c r="N332" s="4">
        <f t="shared" si="2916"/>
        <v>-2.90714433045801</v>
      </c>
      <c r="O332" s="4">
        <f t="shared" si="2917"/>
        <v>-0.81372276828175305</v>
      </c>
      <c r="Q332" t="str">
        <f t="shared" ref="Q332:Q395" si="2972">J332</f>
        <v>181</v>
      </c>
      <c r="R332" t="str">
        <f t="shared" ref="R332:R395" si="2973">K332</f>
        <v>Eucharis</v>
      </c>
      <c r="S332" s="4">
        <f t="shared" ref="S332:S395" si="2974">M332</f>
        <v>2.1206816127124699</v>
      </c>
      <c r="T332" s="4">
        <f t="shared" ref="T332:T395" si="2975">N332</f>
        <v>-2.90714433045801</v>
      </c>
      <c r="U332" s="4">
        <f t="shared" ref="U332:U395" si="2976">O332</f>
        <v>-0.81372276828175305</v>
      </c>
      <c r="V332" s="4">
        <f t="shared" ref="V332:V395" si="2977">M333</f>
        <v>5.8656757846881399E-3</v>
      </c>
      <c r="W332" s="4">
        <f t="shared" ref="W332:W395" si="2978">N333</f>
        <v>5.5723771705268599E-3</v>
      </c>
      <c r="X332" s="4">
        <f t="shared" ref="X332:X395" si="2979">O333</f>
        <v>-3.4283123721901899E-4</v>
      </c>
    </row>
    <row r="333" spans="2:24" x14ac:dyDescent="0.35">
      <c r="B333" t="s">
        <v>790</v>
      </c>
      <c r="D333">
        <f t="shared" ref="D333:D396" si="2980">FIND("vx,vy,vz ",$B333)</f>
        <v>1</v>
      </c>
      <c r="E333">
        <f t="shared" ref="E333" si="2981">FIND(" ",$B333,D333+8)</f>
        <v>9</v>
      </c>
      <c r="F333">
        <f t="shared" ref="F333:G333" si="2982">FIND(" ",$B333,E333+1)</f>
        <v>30</v>
      </c>
      <c r="G333">
        <f t="shared" si="2982"/>
        <v>51</v>
      </c>
      <c r="H333">
        <f t="shared" si="2912"/>
        <v>73</v>
      </c>
      <c r="J333" t="str">
        <f t="shared" ref="J333:J396" si="2983">LEFT($B333,D333-1)</f>
        <v/>
      </c>
      <c r="L333" s="2" t="s">
        <v>386</v>
      </c>
      <c r="M333" s="4">
        <f t="shared" si="2915"/>
        <v>5.8656757846881399E-3</v>
      </c>
      <c r="N333" s="4">
        <f t="shared" si="2916"/>
        <v>5.5723771705268599E-3</v>
      </c>
      <c r="O333" s="4">
        <f t="shared" si="2917"/>
        <v>-3.4283123721901899E-4</v>
      </c>
    </row>
    <row r="334" spans="2:24" x14ac:dyDescent="0.35">
      <c r="B334" t="s">
        <v>791</v>
      </c>
      <c r="C334">
        <f t="shared" ref="C334:C397" si="2984">FIND(" ",$B334)</f>
        <v>4</v>
      </c>
      <c r="D334">
        <f t="shared" ref="D334:D397" si="2985">FIND(" x,y,z ",$B334)</f>
        <v>11</v>
      </c>
      <c r="E334">
        <f t="shared" ref="E334" si="2986">FIND(" ",$B334,D334+5)</f>
        <v>17</v>
      </c>
      <c r="F334">
        <f t="shared" ref="F334:G334" si="2987">FIND(" ",$B334,E334+1)</f>
        <v>39</v>
      </c>
      <c r="G334">
        <f t="shared" si="2987"/>
        <v>61</v>
      </c>
      <c r="H334">
        <f t="shared" si="2912"/>
        <v>82</v>
      </c>
      <c r="J334" t="str">
        <f t="shared" ref="J334:J397" si="2988">LEFT($B334,C334-1)</f>
        <v>185</v>
      </c>
      <c r="K334" t="str">
        <f t="shared" ref="K334:K397" si="2989">MID($B334, C334+1,D334-C334-1)</f>
        <v>Eunike</v>
      </c>
      <c r="L334" s="2" t="s">
        <v>385</v>
      </c>
      <c r="M334" s="4">
        <f t="shared" si="2915"/>
        <v>-2.7473689526222098</v>
      </c>
      <c r="N334" s="4">
        <f t="shared" si="2916"/>
        <v>-1.3387466697642401</v>
      </c>
      <c r="O334" s="4">
        <f t="shared" si="2917"/>
        <v>0.42226792468683999</v>
      </c>
      <c r="Q334" t="str">
        <f t="shared" ref="Q334:Q397" si="2990">J334</f>
        <v>185</v>
      </c>
      <c r="R334" t="str">
        <f t="shared" ref="R334:R397" si="2991">K334</f>
        <v>Eunike</v>
      </c>
      <c r="S334" s="4">
        <f t="shared" ref="S334:S397" si="2992">M334</f>
        <v>-2.7473689526222098</v>
      </c>
      <c r="T334" s="4">
        <f t="shared" ref="T334:T397" si="2993">N334</f>
        <v>-1.3387466697642401</v>
      </c>
      <c r="U334" s="4">
        <f t="shared" ref="U334:U397" si="2994">O334</f>
        <v>0.42226792468683999</v>
      </c>
      <c r="V334" s="4">
        <f t="shared" ref="V334:V397" si="2995">M335</f>
        <v>3.9780396397616404E-3</v>
      </c>
      <c r="W334" s="4">
        <f t="shared" ref="W334:W397" si="2996">N335</f>
        <v>-8.1855761269333492E-3</v>
      </c>
      <c r="X334" s="4">
        <f t="shared" ref="X334:X397" si="2997">O335</f>
        <v>-1.01182145049268E-3</v>
      </c>
    </row>
    <row r="335" spans="2:24" x14ac:dyDescent="0.35">
      <c r="B335" t="s">
        <v>792</v>
      </c>
      <c r="D335">
        <f t="shared" ref="D335:D398" si="2998">FIND("vx,vy,vz ",$B335)</f>
        <v>1</v>
      </c>
      <c r="E335">
        <f t="shared" ref="E335" si="2999">FIND(" ",$B335,D335+8)</f>
        <v>9</v>
      </c>
      <c r="F335">
        <f t="shared" ref="F335:G335" si="3000">FIND(" ",$B335,E335+1)</f>
        <v>30</v>
      </c>
      <c r="G335">
        <f t="shared" si="3000"/>
        <v>52</v>
      </c>
      <c r="H335">
        <f t="shared" si="2912"/>
        <v>74</v>
      </c>
      <c r="J335" t="str">
        <f t="shared" ref="J335:J398" si="3001">LEFT($B335,D335-1)</f>
        <v/>
      </c>
      <c r="L335" s="2" t="s">
        <v>386</v>
      </c>
      <c r="M335" s="4">
        <f t="shared" si="2915"/>
        <v>3.9780396397616404E-3</v>
      </c>
      <c r="N335" s="4">
        <f t="shared" si="2916"/>
        <v>-8.1855761269333492E-3</v>
      </c>
      <c r="O335" s="4">
        <f t="shared" si="2917"/>
        <v>-1.01182145049268E-3</v>
      </c>
    </row>
    <row r="336" spans="2:24" x14ac:dyDescent="0.35">
      <c r="B336" t="s">
        <v>793</v>
      </c>
      <c r="C336">
        <f t="shared" ref="C336:C399" si="3002">FIND(" ",$B336)</f>
        <v>4</v>
      </c>
      <c r="D336">
        <f t="shared" ref="D336:D399" si="3003">FIND(" x,y,z ",$B336)</f>
        <v>10</v>
      </c>
      <c r="E336">
        <f t="shared" ref="E336" si="3004">FIND(" ",$B336,D336+5)</f>
        <v>16</v>
      </c>
      <c r="F336">
        <f t="shared" ref="F336:G336" si="3005">FIND(" ",$B336,E336+1)</f>
        <v>38</v>
      </c>
      <c r="G336">
        <f t="shared" si="3005"/>
        <v>59</v>
      </c>
      <c r="H336">
        <f t="shared" si="2912"/>
        <v>80</v>
      </c>
      <c r="J336" t="str">
        <f t="shared" ref="J336:J399" si="3006">LEFT($B336,C336-1)</f>
        <v>191</v>
      </c>
      <c r="K336" t="str">
        <f t="shared" ref="K336:K399" si="3007">MID($B336, C336+1,D336-C336-1)</f>
        <v>Kolga</v>
      </c>
      <c r="L336" s="2" t="s">
        <v>385</v>
      </c>
      <c r="M336" s="4">
        <f t="shared" si="2915"/>
        <v>-2.87988757036493</v>
      </c>
      <c r="N336" s="4">
        <f t="shared" si="2916"/>
        <v>0.95340443038427303</v>
      </c>
      <c r="O336" s="4">
        <f t="shared" si="2917"/>
        <v>0.41348190522952399</v>
      </c>
      <c r="Q336" t="str">
        <f t="shared" ref="Q336:Q399" si="3008">J336</f>
        <v>191</v>
      </c>
      <c r="R336" t="str">
        <f t="shared" ref="R336:R399" si="3009">K336</f>
        <v>Kolga</v>
      </c>
      <c r="S336" s="4">
        <f t="shared" ref="S336:S399" si="3010">M336</f>
        <v>-2.87988757036493</v>
      </c>
      <c r="T336" s="4">
        <f t="shared" ref="T336:T399" si="3011">N336</f>
        <v>0.95340443038427303</v>
      </c>
      <c r="U336" s="4">
        <f t="shared" ref="U336:U399" si="3012">O336</f>
        <v>0.41348190522952399</v>
      </c>
      <c r="V336" s="4">
        <f t="shared" ref="V336:V399" si="3013">M337</f>
        <v>-3.7542656663558599E-3</v>
      </c>
      <c r="W336" s="4">
        <f t="shared" ref="W336:W399" si="3014">N337</f>
        <v>-8.6189609193998793E-3</v>
      </c>
      <c r="X336" s="4">
        <f t="shared" ref="X336:X399" si="3015">O337</f>
        <v>-1.6655562210007801E-3</v>
      </c>
    </row>
    <row r="337" spans="2:24" x14ac:dyDescent="0.35">
      <c r="B337" t="s">
        <v>794</v>
      </c>
      <c r="D337">
        <f t="shared" ref="D337:D400" si="3016">FIND("vx,vy,vz ",$B337)</f>
        <v>1</v>
      </c>
      <c r="E337">
        <f t="shared" ref="E337" si="3017">FIND(" ",$B337,D337+8)</f>
        <v>9</v>
      </c>
      <c r="F337">
        <f t="shared" ref="F337:G337" si="3018">FIND(" ",$B337,E337+1)</f>
        <v>31</v>
      </c>
      <c r="G337">
        <f t="shared" si="3018"/>
        <v>53</v>
      </c>
      <c r="H337">
        <f t="shared" si="2912"/>
        <v>75</v>
      </c>
      <c r="J337" t="str">
        <f t="shared" ref="J337:J400" si="3019">LEFT($B337,D337-1)</f>
        <v/>
      </c>
      <c r="L337" s="2" t="s">
        <v>386</v>
      </c>
      <c r="M337" s="4">
        <f t="shared" si="2915"/>
        <v>-3.7542656663558599E-3</v>
      </c>
      <c r="N337" s="4">
        <f t="shared" si="2916"/>
        <v>-8.6189609193998793E-3</v>
      </c>
      <c r="O337" s="4">
        <f t="shared" si="2917"/>
        <v>-1.6655562210007801E-3</v>
      </c>
    </row>
    <row r="338" spans="2:24" x14ac:dyDescent="0.35">
      <c r="B338" t="s">
        <v>454</v>
      </c>
      <c r="C338">
        <f t="shared" ref="C338:C401" si="3020">FIND(" ",$B338)</f>
        <v>4</v>
      </c>
      <c r="D338">
        <f t="shared" ref="D338:D401" si="3021">FIND(" x,y,z ",$B338)</f>
        <v>14</v>
      </c>
      <c r="E338">
        <f t="shared" ref="E338" si="3022">FIND(" ",$B338,D338+5)</f>
        <v>20</v>
      </c>
      <c r="F338">
        <f t="shared" ref="F338:G338" si="3023">FIND(" ",$B338,E338+1)</f>
        <v>41</v>
      </c>
      <c r="G338">
        <f t="shared" si="3023"/>
        <v>62</v>
      </c>
      <c r="H338">
        <f t="shared" si="2912"/>
        <v>83</v>
      </c>
      <c r="J338" t="str">
        <f t="shared" ref="J338:J401" si="3024">LEFT($B338,C338-1)</f>
        <v>195</v>
      </c>
      <c r="K338" t="str">
        <f t="shared" ref="K338:K401" si="3025">MID($B338, C338+1,D338-C338-1)</f>
        <v>Eurykleia</v>
      </c>
      <c r="L338" s="2" t="s">
        <v>385</v>
      </c>
      <c r="M338" s="4">
        <f t="shared" si="2915"/>
        <v>2.9225948990117101</v>
      </c>
      <c r="N338" s="4">
        <f t="shared" si="2916"/>
        <v>0.19916009459651801</v>
      </c>
      <c r="O338" s="4">
        <f t="shared" si="2917"/>
        <v>6.0339478431695598E-2</v>
      </c>
      <c r="Q338" t="str">
        <f t="shared" ref="Q338:Q401" si="3026">J338</f>
        <v>195</v>
      </c>
      <c r="R338" t="str">
        <f t="shared" ref="R338:R401" si="3027">K338</f>
        <v>Eurykleia</v>
      </c>
      <c r="S338" s="4">
        <f t="shared" ref="S338:S401" si="3028">M338</f>
        <v>2.9225948990117101</v>
      </c>
      <c r="T338" s="4">
        <f t="shared" ref="T338:T401" si="3029">N338</f>
        <v>0.19916009459651801</v>
      </c>
      <c r="U338" s="4">
        <f t="shared" ref="U338:U401" si="3030">O338</f>
        <v>6.0339478431695598E-2</v>
      </c>
      <c r="V338" s="4">
        <f t="shared" ref="V338:V401" si="3031">M339</f>
        <v>-1.0564794999796301E-3</v>
      </c>
      <c r="W338" s="4">
        <f t="shared" ref="W338:W401" si="3032">N339</f>
        <v>8.5382472232342407E-3</v>
      </c>
      <c r="X338" s="4">
        <f t="shared" ref="X338:X401" si="3033">O339</f>
        <v>5.0190697162628504E-3</v>
      </c>
    </row>
    <row r="339" spans="2:24" x14ac:dyDescent="0.35">
      <c r="B339" t="s">
        <v>795</v>
      </c>
      <c r="D339">
        <f t="shared" ref="D339:D402" si="3034">FIND("vx,vy,vz ",$B339)</f>
        <v>1</v>
      </c>
      <c r="E339">
        <f t="shared" ref="E339" si="3035">FIND(" ",$B339,D339+8)</f>
        <v>9</v>
      </c>
      <c r="F339">
        <f t="shared" ref="F339:G339" si="3036">FIND(" ",$B339,E339+1)</f>
        <v>31</v>
      </c>
      <c r="G339">
        <f t="shared" si="3036"/>
        <v>52</v>
      </c>
      <c r="H339">
        <f t="shared" si="2912"/>
        <v>73</v>
      </c>
      <c r="J339" t="str">
        <f t="shared" ref="J339:J402" si="3037">LEFT($B339,D339-1)</f>
        <v/>
      </c>
      <c r="L339" s="2" t="s">
        <v>386</v>
      </c>
      <c r="M339" s="4">
        <f t="shared" si="2915"/>
        <v>-1.0564794999796301E-3</v>
      </c>
      <c r="N339" s="4">
        <f t="shared" si="2916"/>
        <v>8.5382472232342407E-3</v>
      </c>
      <c r="O339" s="4">
        <f t="shared" si="2917"/>
        <v>5.0190697162628504E-3</v>
      </c>
    </row>
    <row r="340" spans="2:24" x14ac:dyDescent="0.35">
      <c r="B340" t="s">
        <v>796</v>
      </c>
      <c r="C340">
        <f t="shared" ref="C340:C403" si="3038">FIND(" ",$B340)</f>
        <v>4</v>
      </c>
      <c r="D340">
        <f t="shared" ref="D340:D403" si="3039">FIND(" x,y,z ",$B340)</f>
        <v>14</v>
      </c>
      <c r="E340">
        <f t="shared" ref="E340" si="3040">FIND(" ",$B340,D340+5)</f>
        <v>20</v>
      </c>
      <c r="F340">
        <f t="shared" ref="F340:G340" si="3041">FIND(" ",$B340,E340+1)</f>
        <v>41</v>
      </c>
      <c r="G340">
        <f t="shared" si="3041"/>
        <v>63</v>
      </c>
      <c r="H340">
        <f t="shared" si="2912"/>
        <v>85</v>
      </c>
      <c r="J340" t="str">
        <f t="shared" ref="J340:J403" si="3042">LEFT($B340,C340-1)</f>
        <v>196</v>
      </c>
      <c r="K340" t="str">
        <f t="shared" ref="K340:K403" si="3043">MID($B340, C340+1,D340-C340-1)</f>
        <v>Philomela</v>
      </c>
      <c r="L340" s="2" t="s">
        <v>385</v>
      </c>
      <c r="M340" s="4">
        <f t="shared" si="2915"/>
        <v>2.8708668103518802</v>
      </c>
      <c r="N340" s="4">
        <f t="shared" si="2916"/>
        <v>-0.75463609799408105</v>
      </c>
      <c r="O340" s="4">
        <f t="shared" si="2917"/>
        <v>-0.74853024275414604</v>
      </c>
      <c r="Q340" t="str">
        <f t="shared" ref="Q340:Q403" si="3044">J340</f>
        <v>196</v>
      </c>
      <c r="R340" t="str">
        <f t="shared" ref="R340:R403" si="3045">K340</f>
        <v>Philomela</v>
      </c>
      <c r="S340" s="4">
        <f t="shared" ref="S340:S403" si="3046">M340</f>
        <v>2.8708668103518802</v>
      </c>
      <c r="T340" s="4">
        <f t="shared" ref="T340:T403" si="3047">N340</f>
        <v>-0.75463609799408105</v>
      </c>
      <c r="U340" s="4">
        <f t="shared" ref="U340:U403" si="3048">O340</f>
        <v>-0.74853024275414604</v>
      </c>
      <c r="V340" s="4">
        <f t="shared" ref="V340:V403" si="3049">M341</f>
        <v>3.3021444553795001E-3</v>
      </c>
      <c r="W340" s="4">
        <f t="shared" ref="W340:W403" si="3050">N341</f>
        <v>8.6032316291111497E-3</v>
      </c>
      <c r="X340" s="4">
        <f t="shared" ref="X340:X403" si="3051">O341</f>
        <v>3.6636278019323201E-3</v>
      </c>
    </row>
    <row r="341" spans="2:24" x14ac:dyDescent="0.35">
      <c r="B341" t="s">
        <v>455</v>
      </c>
      <c r="D341">
        <f t="shared" ref="D341:D404" si="3052">FIND("vx,vy,vz ",$B341)</f>
        <v>1</v>
      </c>
      <c r="E341">
        <f t="shared" ref="E341" si="3053">FIND(" ",$B341,D341+8)</f>
        <v>9</v>
      </c>
      <c r="F341">
        <f t="shared" ref="F341:G341" si="3054">FIND(" ",$B341,E341+1)</f>
        <v>30</v>
      </c>
      <c r="G341">
        <f t="shared" si="3054"/>
        <v>51</v>
      </c>
      <c r="H341">
        <f t="shared" si="2912"/>
        <v>72</v>
      </c>
      <c r="J341" t="str">
        <f t="shared" ref="J341:J404" si="3055">LEFT($B341,D341-1)</f>
        <v/>
      </c>
      <c r="L341" s="2" t="s">
        <v>386</v>
      </c>
      <c r="M341" s="4">
        <f t="shared" si="2915"/>
        <v>3.3021444553795001E-3</v>
      </c>
      <c r="N341" s="4">
        <f t="shared" si="2916"/>
        <v>8.6032316291111497E-3</v>
      </c>
      <c r="O341" s="4">
        <f t="shared" si="2917"/>
        <v>3.6636278019323201E-3</v>
      </c>
    </row>
    <row r="342" spans="2:24" x14ac:dyDescent="0.35">
      <c r="B342" t="s">
        <v>456</v>
      </c>
      <c r="C342">
        <f t="shared" ref="C342:C405" si="3056">FIND(" ",$B342)</f>
        <v>4</v>
      </c>
      <c r="D342">
        <f t="shared" ref="D342:D405" si="3057">FIND(" x,y,z ",$B342)</f>
        <v>12</v>
      </c>
      <c r="E342">
        <f t="shared" ref="E342" si="3058">FIND(" ",$B342,D342+5)</f>
        <v>18</v>
      </c>
      <c r="F342">
        <f t="shared" ref="F342:G342" si="3059">FIND(" ",$B342,E342+1)</f>
        <v>39</v>
      </c>
      <c r="G342">
        <f t="shared" si="3059"/>
        <v>60</v>
      </c>
      <c r="H342">
        <f t="shared" si="2912"/>
        <v>81</v>
      </c>
      <c r="J342" t="str">
        <f t="shared" ref="J342:J405" si="3060">LEFT($B342,C342-1)</f>
        <v>198</v>
      </c>
      <c r="K342" t="str">
        <f t="shared" ref="K342:K405" si="3061">MID($B342, C342+1,D342-C342-1)</f>
        <v>Ampella</v>
      </c>
      <c r="L342" s="2" t="s">
        <v>385</v>
      </c>
      <c r="M342" s="4">
        <f t="shared" si="2915"/>
        <v>0.54389183656584295</v>
      </c>
      <c r="N342" s="4">
        <f t="shared" si="2916"/>
        <v>1.9416716903314399</v>
      </c>
      <c r="O342" s="4">
        <f t="shared" si="2917"/>
        <v>0.93232767083941104</v>
      </c>
      <c r="Q342" t="str">
        <f t="shared" ref="Q342:Q405" si="3062">J342</f>
        <v>198</v>
      </c>
      <c r="R342" t="str">
        <f t="shared" ref="R342:R405" si="3063">K342</f>
        <v>Ampella</v>
      </c>
      <c r="S342" s="4">
        <f t="shared" ref="S342:S405" si="3064">M342</f>
        <v>0.54389183656584295</v>
      </c>
      <c r="T342" s="4">
        <f t="shared" ref="T342:T405" si="3065">N342</f>
        <v>1.9416716903314399</v>
      </c>
      <c r="U342" s="4">
        <f t="shared" ref="U342:U405" si="3066">O342</f>
        <v>0.93232767083941104</v>
      </c>
      <c r="V342" s="4">
        <f t="shared" ref="V342:V405" si="3067">M343</f>
        <v>-1.06612761425884E-2</v>
      </c>
      <c r="W342" s="4">
        <f t="shared" ref="W342:W405" si="3068">N343</f>
        <v>5.6615641985120601E-3</v>
      </c>
      <c r="X342" s="4">
        <f t="shared" ref="X342:X405" si="3069">O343</f>
        <v>5.42576864013208E-4</v>
      </c>
    </row>
    <row r="343" spans="2:24" x14ac:dyDescent="0.35">
      <c r="B343" t="s">
        <v>797</v>
      </c>
      <c r="D343">
        <f t="shared" ref="D343:D406" si="3070">FIND("vx,vy,vz ",$B343)</f>
        <v>1</v>
      </c>
      <c r="E343">
        <f t="shared" ref="E343" si="3071">FIND(" ",$B343,D343+8)</f>
        <v>9</v>
      </c>
      <c r="F343">
        <f t="shared" ref="F343:G343" si="3072">FIND(" ",$B343,E343+1)</f>
        <v>31</v>
      </c>
      <c r="G343">
        <f t="shared" si="3072"/>
        <v>52</v>
      </c>
      <c r="H343">
        <f t="shared" si="2912"/>
        <v>73</v>
      </c>
      <c r="J343" t="str">
        <f t="shared" ref="J343:J406" si="3073">LEFT($B343,D343-1)</f>
        <v/>
      </c>
      <c r="L343" s="2" t="s">
        <v>386</v>
      </c>
      <c r="M343" s="4">
        <f t="shared" si="2915"/>
        <v>-1.06612761425884E-2</v>
      </c>
      <c r="N343" s="4">
        <f t="shared" si="2916"/>
        <v>5.6615641985120601E-3</v>
      </c>
      <c r="O343" s="4">
        <f t="shared" si="2917"/>
        <v>5.42576864013208E-4</v>
      </c>
    </row>
    <row r="344" spans="2:24" x14ac:dyDescent="0.35">
      <c r="B344" t="s">
        <v>798</v>
      </c>
      <c r="C344">
        <f t="shared" ref="C344:C407" si="3074">FIND(" ",$B344)</f>
        <v>4</v>
      </c>
      <c r="D344">
        <f t="shared" ref="D344:D407" si="3075">FIND(" x,y,z ",$B344)</f>
        <v>13</v>
      </c>
      <c r="E344">
        <f t="shared" ref="E344" si="3076">FIND(" ",$B344,D344+5)</f>
        <v>19</v>
      </c>
      <c r="F344">
        <f t="shared" ref="F344:G344" si="3077">FIND(" ",$B344,E344+1)</f>
        <v>41</v>
      </c>
      <c r="G344">
        <f t="shared" si="3077"/>
        <v>63</v>
      </c>
      <c r="H344">
        <f t="shared" si="2912"/>
        <v>85</v>
      </c>
      <c r="J344" t="str">
        <f t="shared" ref="J344:J407" si="3078">LEFT($B344,C344-1)</f>
        <v>200</v>
      </c>
      <c r="K344" t="str">
        <f t="shared" ref="K344:K407" si="3079">MID($B344, C344+1,D344-C344-1)</f>
        <v>Dynamene</v>
      </c>
      <c r="L344" s="2" t="s">
        <v>385</v>
      </c>
      <c r="M344" s="4">
        <f t="shared" si="2915"/>
        <v>-0.109999438475556</v>
      </c>
      <c r="N344" s="4">
        <f t="shared" si="2916"/>
        <v>-2.6218601989785002</v>
      </c>
      <c r="O344" s="4">
        <f t="shared" si="2917"/>
        <v>-1.4704149459462601</v>
      </c>
      <c r="Q344" t="str">
        <f t="shared" ref="Q344:Q407" si="3080">J344</f>
        <v>200</v>
      </c>
      <c r="R344" t="str">
        <f t="shared" ref="R344:R407" si="3081">K344</f>
        <v>Dynamene</v>
      </c>
      <c r="S344" s="4">
        <f t="shared" ref="S344:S407" si="3082">M344</f>
        <v>-0.109999438475556</v>
      </c>
      <c r="T344" s="4">
        <f t="shared" ref="T344:T407" si="3083">N344</f>
        <v>-2.6218601989785002</v>
      </c>
      <c r="U344" s="4">
        <f t="shared" ref="U344:U407" si="3084">O344</f>
        <v>-1.4704149459462601</v>
      </c>
      <c r="V344" s="4">
        <f t="shared" ref="V344:V407" si="3085">M345</f>
        <v>9.3765653856041006E-3</v>
      </c>
      <c r="W344" s="4">
        <f t="shared" ref="W344:W407" si="3086">N345</f>
        <v>1.33656901059443E-4</v>
      </c>
      <c r="X344" s="4">
        <f t="shared" ref="X344:X407" si="3087">O345</f>
        <v>8.1093848473469204E-4</v>
      </c>
    </row>
    <row r="345" spans="2:24" x14ac:dyDescent="0.35">
      <c r="B345" t="s">
        <v>457</v>
      </c>
      <c r="D345">
        <f t="shared" ref="D345:D408" si="3088">FIND("vx,vy,vz ",$B345)</f>
        <v>1</v>
      </c>
      <c r="E345">
        <f t="shared" ref="E345" si="3089">FIND(" ",$B345,D345+8)</f>
        <v>9</v>
      </c>
      <c r="F345">
        <f t="shared" ref="F345:G345" si="3090">FIND(" ",$B345,E345+1)</f>
        <v>30</v>
      </c>
      <c r="G345">
        <f t="shared" si="3090"/>
        <v>51</v>
      </c>
      <c r="H345">
        <f t="shared" si="2912"/>
        <v>72</v>
      </c>
      <c r="J345" t="str">
        <f t="shared" ref="J345:J408" si="3091">LEFT($B345,D345-1)</f>
        <v/>
      </c>
      <c r="L345" s="2" t="s">
        <v>386</v>
      </c>
      <c r="M345" s="4">
        <f t="shared" si="2915"/>
        <v>9.3765653856041006E-3</v>
      </c>
      <c r="N345" s="4">
        <f t="shared" si="2916"/>
        <v>1.33656901059443E-4</v>
      </c>
      <c r="O345" s="4">
        <f t="shared" si="2917"/>
        <v>8.1093848473469204E-4</v>
      </c>
    </row>
    <row r="346" spans="2:24" x14ac:dyDescent="0.35">
      <c r="B346" t="s">
        <v>799</v>
      </c>
      <c r="C346">
        <f t="shared" ref="C346:C409" si="3092">FIND(" ",$B346)</f>
        <v>4</v>
      </c>
      <c r="D346">
        <f t="shared" ref="D346:D409" si="3093">FIND(" x,y,z ",$B346)</f>
        <v>13</v>
      </c>
      <c r="E346">
        <f t="shared" ref="E346" si="3094">FIND(" ",$B346,D346+5)</f>
        <v>19</v>
      </c>
      <c r="F346">
        <f t="shared" ref="F346:G346" si="3095">FIND(" ",$B346,E346+1)</f>
        <v>41</v>
      </c>
      <c r="G346">
        <f t="shared" si="3095"/>
        <v>62</v>
      </c>
      <c r="H346">
        <f t="shared" si="2912"/>
        <v>83</v>
      </c>
      <c r="J346" t="str">
        <f t="shared" ref="J346:J409" si="3096">LEFT($B346,C346-1)</f>
        <v>201</v>
      </c>
      <c r="K346" t="str">
        <f t="shared" ref="K346:K409" si="3097">MID($B346, C346+1,D346-C346-1)</f>
        <v>Penelope</v>
      </c>
      <c r="L346" s="2" t="s">
        <v>385</v>
      </c>
      <c r="M346" s="4">
        <f t="shared" si="2915"/>
        <v>-2.8009800891729202</v>
      </c>
      <c r="N346" s="4">
        <f t="shared" si="2916"/>
        <v>1.35224637092575</v>
      </c>
      <c r="O346" s="4">
        <f t="shared" si="2917"/>
        <v>0.554783862366244</v>
      </c>
      <c r="Q346" t="str">
        <f t="shared" ref="Q346:Q409" si="3098">J346</f>
        <v>201</v>
      </c>
      <c r="R346" t="str">
        <f t="shared" ref="R346:R409" si="3099">K346</f>
        <v>Penelope</v>
      </c>
      <c r="S346" s="4">
        <f t="shared" ref="S346:S409" si="3100">M346</f>
        <v>-2.8009800891729202</v>
      </c>
      <c r="T346" s="4">
        <f t="shared" ref="T346:T409" si="3101">N346</f>
        <v>1.35224637092575</v>
      </c>
      <c r="U346" s="4">
        <f t="shared" ref="U346:U409" si="3102">O346</f>
        <v>0.554783862366244</v>
      </c>
      <c r="V346" s="4">
        <f t="shared" ref="V346:V409" si="3103">M347</f>
        <v>-4.18634568648502E-3</v>
      </c>
      <c r="W346" s="4">
        <f t="shared" ref="W346:W409" si="3104">N347</f>
        <v>-7.3679637655189797E-3</v>
      </c>
      <c r="X346" s="4">
        <f t="shared" ref="X346:X409" si="3105">O347</f>
        <v>-2.2436045577221902E-3</v>
      </c>
    </row>
    <row r="347" spans="2:24" x14ac:dyDescent="0.35">
      <c r="B347" t="s">
        <v>800</v>
      </c>
      <c r="D347">
        <f t="shared" ref="D347:D410" si="3106">FIND("vx,vy,vz ",$B347)</f>
        <v>1</v>
      </c>
      <c r="E347">
        <f t="shared" ref="E347" si="3107">FIND(" ",$B347,D347+8)</f>
        <v>9</v>
      </c>
      <c r="F347">
        <f t="shared" ref="F347:G347" si="3108">FIND(" ",$B347,E347+1)</f>
        <v>31</v>
      </c>
      <c r="G347">
        <f t="shared" si="3108"/>
        <v>53</v>
      </c>
      <c r="H347">
        <f t="shared" si="2912"/>
        <v>75</v>
      </c>
      <c r="J347" t="str">
        <f t="shared" ref="J347:J410" si="3109">LEFT($B347,D347-1)</f>
        <v/>
      </c>
      <c r="L347" s="2" t="s">
        <v>386</v>
      </c>
      <c r="M347" s="4">
        <f t="shared" si="2915"/>
        <v>-4.18634568648502E-3</v>
      </c>
      <c r="N347" s="4">
        <f t="shared" si="2916"/>
        <v>-7.3679637655189797E-3</v>
      </c>
      <c r="O347" s="4">
        <f t="shared" si="2917"/>
        <v>-2.2436045577221902E-3</v>
      </c>
    </row>
    <row r="348" spans="2:24" x14ac:dyDescent="0.35">
      <c r="B348" t="s">
        <v>801</v>
      </c>
      <c r="C348">
        <f t="shared" ref="C348:C411" si="3110">FIND(" ",$B348)</f>
        <v>4</v>
      </c>
      <c r="D348">
        <f t="shared" ref="D348:D411" si="3111">FIND(" x,y,z ",$B348)</f>
        <v>12</v>
      </c>
      <c r="E348">
        <f t="shared" ref="E348" si="3112">FIND(" ",$B348,D348+5)</f>
        <v>18</v>
      </c>
      <c r="F348">
        <f t="shared" ref="F348:G348" si="3113">FIND(" ",$B348,E348+1)</f>
        <v>39</v>
      </c>
      <c r="G348">
        <f t="shared" si="3113"/>
        <v>61</v>
      </c>
      <c r="H348">
        <f t="shared" si="2912"/>
        <v>83</v>
      </c>
      <c r="J348" t="str">
        <f t="shared" ref="J348:J411" si="3114">LEFT($B348,C348-1)</f>
        <v>203</v>
      </c>
      <c r="K348" t="str">
        <f t="shared" ref="K348:K411" si="3115">MID($B348, C348+1,D348-C348-1)</f>
        <v>Pompeja</v>
      </c>
      <c r="L348" s="2" t="s">
        <v>385</v>
      </c>
      <c r="M348" s="4">
        <f t="shared" si="2915"/>
        <v>1.50054718211284</v>
      </c>
      <c r="N348" s="4">
        <f t="shared" si="2916"/>
        <v>-2.0861392677129702</v>
      </c>
      <c r="O348" s="4">
        <f t="shared" si="2917"/>
        <v>-1.0250204648897301</v>
      </c>
      <c r="Q348" t="str">
        <f t="shared" ref="Q348:Q411" si="3116">J348</f>
        <v>203</v>
      </c>
      <c r="R348" t="str">
        <f t="shared" ref="R348:R411" si="3117">K348</f>
        <v>Pompeja</v>
      </c>
      <c r="S348" s="4">
        <f t="shared" ref="S348:S411" si="3118">M348</f>
        <v>1.50054718211284</v>
      </c>
      <c r="T348" s="4">
        <f t="shared" ref="T348:T411" si="3119">N348</f>
        <v>-2.0861392677129702</v>
      </c>
      <c r="U348" s="4">
        <f t="shared" ref="U348:U411" si="3120">O348</f>
        <v>-1.0250204648897301</v>
      </c>
      <c r="V348" s="4">
        <f t="shared" ref="V348:V411" si="3121">M349</f>
        <v>8.2864805324744904E-3</v>
      </c>
      <c r="W348" s="4">
        <f t="shared" ref="W348:W411" si="3122">N349</f>
        <v>5.4071353905135603E-3</v>
      </c>
      <c r="X348" s="4">
        <f t="shared" ref="X348:X411" si="3123">O349</f>
        <v>2.8060334125148498E-3</v>
      </c>
    </row>
    <row r="349" spans="2:24" x14ac:dyDescent="0.35">
      <c r="B349" t="s">
        <v>458</v>
      </c>
      <c r="D349">
        <f t="shared" ref="D349:D412" si="3124">FIND("vx,vy,vz ",$B349)</f>
        <v>1</v>
      </c>
      <c r="E349">
        <f t="shared" ref="E349" si="3125">FIND(" ",$B349,D349+8)</f>
        <v>9</v>
      </c>
      <c r="F349">
        <f t="shared" ref="F349:G349" si="3126">FIND(" ",$B349,E349+1)</f>
        <v>30</v>
      </c>
      <c r="G349">
        <f t="shared" si="3126"/>
        <v>51</v>
      </c>
      <c r="H349">
        <f t="shared" si="2912"/>
        <v>72</v>
      </c>
      <c r="J349" t="str">
        <f t="shared" ref="J349:J412" si="3127">LEFT($B349,D349-1)</f>
        <v/>
      </c>
      <c r="L349" s="2" t="s">
        <v>386</v>
      </c>
      <c r="M349" s="4">
        <f t="shared" si="2915"/>
        <v>8.2864805324744904E-3</v>
      </c>
      <c r="N349" s="4">
        <f t="shared" si="2916"/>
        <v>5.4071353905135603E-3</v>
      </c>
      <c r="O349" s="4">
        <f t="shared" si="2917"/>
        <v>2.8060334125148498E-3</v>
      </c>
    </row>
    <row r="350" spans="2:24" x14ac:dyDescent="0.35">
      <c r="B350" t="s">
        <v>802</v>
      </c>
      <c r="C350">
        <f t="shared" ref="C350:C413" si="3128">FIND(" ",$B350)</f>
        <v>4</v>
      </c>
      <c r="D350">
        <f t="shared" ref="D350:D413" si="3129">FIND(" x,y,z ",$B350)</f>
        <v>11</v>
      </c>
      <c r="E350">
        <f t="shared" ref="E350" si="3130">FIND(" ",$B350,D350+5)</f>
        <v>17</v>
      </c>
      <c r="F350">
        <f t="shared" ref="F350:G350" si="3131">FIND(" ",$B350,E350+1)</f>
        <v>39</v>
      </c>
      <c r="G350">
        <f t="shared" si="3131"/>
        <v>60</v>
      </c>
      <c r="H350">
        <f t="shared" si="2912"/>
        <v>82</v>
      </c>
      <c r="J350" t="str">
        <f t="shared" ref="J350:J413" si="3132">LEFT($B350,C350-1)</f>
        <v>205</v>
      </c>
      <c r="K350" t="str">
        <f t="shared" ref="K350:K413" si="3133">MID($B350, C350+1,D350-C350-1)</f>
        <v>Martha</v>
      </c>
      <c r="L350" s="2" t="s">
        <v>385</v>
      </c>
      <c r="M350" s="4">
        <f t="shared" si="2915"/>
        <v>-2.77057998286018</v>
      </c>
      <c r="N350" s="4">
        <f t="shared" si="2916"/>
        <v>0.66373247857950401</v>
      </c>
      <c r="O350" s="4">
        <f t="shared" si="2917"/>
        <v>-0.116643403811919</v>
      </c>
      <c r="Q350" t="str">
        <f t="shared" ref="Q350:Q413" si="3134">J350</f>
        <v>205</v>
      </c>
      <c r="R350" t="str">
        <f t="shared" ref="R350:R413" si="3135">K350</f>
        <v>Martha</v>
      </c>
      <c r="S350" s="4">
        <f t="shared" ref="S350:S413" si="3136">M350</f>
        <v>-2.77057998286018</v>
      </c>
      <c r="T350" s="4">
        <f t="shared" ref="T350:T413" si="3137">N350</f>
        <v>0.66373247857950401</v>
      </c>
      <c r="U350" s="4">
        <f t="shared" ref="U350:U413" si="3138">O350</f>
        <v>-0.116643403811919</v>
      </c>
      <c r="V350" s="4">
        <f t="shared" ref="V350:V413" si="3139">M351</f>
        <v>-2.3535762839128099E-3</v>
      </c>
      <c r="W350" s="4">
        <f t="shared" ref="W350:W413" si="3140">N351</f>
        <v>-9.4045875723025307E-3</v>
      </c>
      <c r="X350" s="4">
        <f t="shared" ref="X350:X413" si="3141">O351</f>
        <v>-2.6589717163320301E-3</v>
      </c>
    </row>
    <row r="351" spans="2:24" x14ac:dyDescent="0.35">
      <c r="B351" t="s">
        <v>803</v>
      </c>
      <c r="D351">
        <f t="shared" ref="D351:D414" si="3142">FIND("vx,vy,vz ",$B351)</f>
        <v>1</v>
      </c>
      <c r="E351">
        <f t="shared" ref="E351" si="3143">FIND(" ",$B351,D351+8)</f>
        <v>9</v>
      </c>
      <c r="F351">
        <f t="shared" ref="F351:G351" si="3144">FIND(" ",$B351,E351+1)</f>
        <v>31</v>
      </c>
      <c r="G351">
        <f t="shared" si="3144"/>
        <v>53</v>
      </c>
      <c r="H351">
        <f t="shared" si="2912"/>
        <v>75</v>
      </c>
      <c r="J351" t="str">
        <f t="shared" ref="J351:J414" si="3145">LEFT($B351,D351-1)</f>
        <v/>
      </c>
      <c r="L351" s="2" t="s">
        <v>386</v>
      </c>
      <c r="M351" s="4">
        <f t="shared" si="2915"/>
        <v>-2.3535762839128099E-3</v>
      </c>
      <c r="N351" s="4">
        <f t="shared" si="2916"/>
        <v>-9.4045875723025307E-3</v>
      </c>
      <c r="O351" s="4">
        <f t="shared" si="2917"/>
        <v>-2.6589717163320301E-3</v>
      </c>
    </row>
    <row r="352" spans="2:24" x14ac:dyDescent="0.35">
      <c r="B352" t="s">
        <v>804</v>
      </c>
      <c r="C352">
        <f t="shared" ref="C352:C415" si="3146">FIND(" ",$B352)</f>
        <v>4</v>
      </c>
      <c r="D352">
        <f t="shared" ref="D352:D415" si="3147">FIND(" x,y,z ",$B352)</f>
        <v>13</v>
      </c>
      <c r="E352">
        <f t="shared" ref="E352" si="3148">FIND(" ",$B352,D352+5)</f>
        <v>19</v>
      </c>
      <c r="F352">
        <f t="shared" ref="F352:G352" si="3149">FIND(" ",$B352,E352+1)</f>
        <v>40</v>
      </c>
      <c r="G352">
        <f t="shared" si="3149"/>
        <v>62</v>
      </c>
      <c r="H352">
        <f t="shared" si="2912"/>
        <v>84</v>
      </c>
      <c r="J352" t="str">
        <f t="shared" ref="J352:J415" si="3150">LEFT($B352,C352-1)</f>
        <v>206</v>
      </c>
      <c r="K352" t="str">
        <f t="shared" ref="K352:K415" si="3151">MID($B352, C352+1,D352-C352-1)</f>
        <v>Hersilia</v>
      </c>
      <c r="L352" s="2" t="s">
        <v>385</v>
      </c>
      <c r="M352" s="4">
        <f t="shared" si="2915"/>
        <v>1.23874796171625</v>
      </c>
      <c r="N352" s="4">
        <f t="shared" si="2916"/>
        <v>-2.3767804034561602</v>
      </c>
      <c r="O352" s="4">
        <f t="shared" si="2917"/>
        <v>-0.92934915855988498</v>
      </c>
      <c r="Q352" t="str">
        <f t="shared" ref="Q352:Q415" si="3152">J352</f>
        <v>206</v>
      </c>
      <c r="R352" t="str">
        <f t="shared" ref="R352:R415" si="3153">K352</f>
        <v>Hersilia</v>
      </c>
      <c r="S352" s="4">
        <f t="shared" ref="S352:S415" si="3154">M352</f>
        <v>1.23874796171625</v>
      </c>
      <c r="T352" s="4">
        <f t="shared" ref="T352:T415" si="3155">N352</f>
        <v>-2.3767804034561602</v>
      </c>
      <c r="U352" s="4">
        <f t="shared" ref="U352:U415" si="3156">O352</f>
        <v>-0.92934915855988498</v>
      </c>
      <c r="V352" s="4">
        <f t="shared" ref="V352:V415" si="3157">M353</f>
        <v>8.9183383086735898E-3</v>
      </c>
      <c r="W352" s="4">
        <f t="shared" ref="W352:W415" si="3158">N353</f>
        <v>4.4102682266020004E-3</v>
      </c>
      <c r="X352" s="4">
        <f t="shared" ref="X352:X415" si="3159">O353</f>
        <v>1.2807575306742101E-3</v>
      </c>
    </row>
    <row r="353" spans="2:24" x14ac:dyDescent="0.35">
      <c r="B353" t="s">
        <v>459</v>
      </c>
      <c r="D353">
        <f t="shared" ref="D353:D416" si="3160">FIND("vx,vy,vz ",$B353)</f>
        <v>1</v>
      </c>
      <c r="E353">
        <f t="shared" ref="E353" si="3161">FIND(" ",$B353,D353+8)</f>
        <v>9</v>
      </c>
      <c r="F353">
        <f t="shared" ref="F353:G353" si="3162">FIND(" ",$B353,E353+1)</f>
        <v>30</v>
      </c>
      <c r="G353">
        <f t="shared" si="3162"/>
        <v>51</v>
      </c>
      <c r="H353">
        <f t="shared" si="2912"/>
        <v>72</v>
      </c>
      <c r="J353" t="str">
        <f t="shared" ref="J353:J416" si="3163">LEFT($B353,D353-1)</f>
        <v/>
      </c>
      <c r="L353" s="2" t="s">
        <v>386</v>
      </c>
      <c r="M353" s="4">
        <f t="shared" si="2915"/>
        <v>8.9183383086735898E-3</v>
      </c>
      <c r="N353" s="4">
        <f t="shared" si="2916"/>
        <v>4.4102682266020004E-3</v>
      </c>
      <c r="O353" s="4">
        <f t="shared" si="2917"/>
        <v>1.2807575306742101E-3</v>
      </c>
    </row>
    <row r="354" spans="2:24" x14ac:dyDescent="0.35">
      <c r="B354" t="s">
        <v>460</v>
      </c>
      <c r="C354">
        <f t="shared" ref="C354:C417" si="3164">FIND(" ",$B354)</f>
        <v>4</v>
      </c>
      <c r="D354">
        <f t="shared" ref="D354:D417" si="3165">FIND(" x,y,z ",$B354)</f>
        <v>9</v>
      </c>
      <c r="E354">
        <f t="shared" ref="E354" si="3166">FIND(" ",$B354,D354+5)</f>
        <v>15</v>
      </c>
      <c r="F354">
        <f t="shared" ref="F354:G354" si="3167">FIND(" ",$B354,E354+1)</f>
        <v>36</v>
      </c>
      <c r="G354">
        <f t="shared" si="3167"/>
        <v>57</v>
      </c>
      <c r="H354">
        <f t="shared" si="2912"/>
        <v>78</v>
      </c>
      <c r="J354" t="str">
        <f t="shared" ref="J354:J417" si="3168">LEFT($B354,C354-1)</f>
        <v>209</v>
      </c>
      <c r="K354" t="str">
        <f t="shared" ref="K354:K417" si="3169">MID($B354, C354+1,D354-C354-1)</f>
        <v>Dido</v>
      </c>
      <c r="L354" s="2" t="s">
        <v>385</v>
      </c>
      <c r="M354" s="4">
        <f t="shared" si="2915"/>
        <v>2.26889881581765</v>
      </c>
      <c r="N354" s="4">
        <f t="shared" si="2916"/>
        <v>2.0574534990161801</v>
      </c>
      <c r="O354" s="4">
        <f t="shared" si="2917"/>
        <v>1.2092440336793799</v>
      </c>
      <c r="Q354" t="str">
        <f t="shared" ref="Q354:Q417" si="3170">J354</f>
        <v>209</v>
      </c>
      <c r="R354" t="str">
        <f t="shared" ref="R354:R417" si="3171">K354</f>
        <v>Dido</v>
      </c>
      <c r="S354" s="4">
        <f t="shared" ref="S354:S417" si="3172">M354</f>
        <v>2.26889881581765</v>
      </c>
      <c r="T354" s="4">
        <f t="shared" ref="T354:T417" si="3173">N354</f>
        <v>2.0574534990161801</v>
      </c>
      <c r="U354" s="4">
        <f t="shared" ref="U354:U417" si="3174">O354</f>
        <v>1.2092440336793799</v>
      </c>
      <c r="V354" s="4">
        <f t="shared" ref="V354:V417" si="3175">M355</f>
        <v>-6.4365699049613702E-3</v>
      </c>
      <c r="W354" s="4">
        <f t="shared" ref="W354:W417" si="3176">N355</f>
        <v>5.7147720450426596E-3</v>
      </c>
      <c r="X354" s="4">
        <f t="shared" ref="X354:X417" si="3177">O355</f>
        <v>3.4069522672670401E-3</v>
      </c>
    </row>
    <row r="355" spans="2:24" x14ac:dyDescent="0.35">
      <c r="B355" t="s">
        <v>805</v>
      </c>
      <c r="D355">
        <f t="shared" ref="D355:D418" si="3178">FIND("vx,vy,vz ",$B355)</f>
        <v>1</v>
      </c>
      <c r="E355">
        <f t="shared" ref="E355" si="3179">FIND(" ",$B355,D355+8)</f>
        <v>9</v>
      </c>
      <c r="F355">
        <f t="shared" ref="F355:G355" si="3180">FIND(" ",$B355,E355+1)</f>
        <v>31</v>
      </c>
      <c r="G355">
        <f t="shared" si="3180"/>
        <v>52</v>
      </c>
      <c r="H355">
        <f t="shared" si="2912"/>
        <v>73</v>
      </c>
      <c r="J355" t="str">
        <f t="shared" ref="J355:J418" si="3181">LEFT($B355,D355-1)</f>
        <v/>
      </c>
      <c r="L355" s="2" t="s">
        <v>386</v>
      </c>
      <c r="M355" s="4">
        <f t="shared" si="2915"/>
        <v>-6.4365699049613702E-3</v>
      </c>
      <c r="N355" s="4">
        <f t="shared" si="2916"/>
        <v>5.7147720450426596E-3</v>
      </c>
      <c r="O355" s="4">
        <f t="shared" si="2917"/>
        <v>3.4069522672670401E-3</v>
      </c>
    </row>
    <row r="356" spans="2:24" x14ac:dyDescent="0.35">
      <c r="B356" t="s">
        <v>461</v>
      </c>
      <c r="C356">
        <f t="shared" ref="C356:C419" si="3182">FIND(" ",$B356)</f>
        <v>4</v>
      </c>
      <c r="D356">
        <f t="shared" ref="D356:D419" si="3183">FIND(" x,y,z ",$B356)</f>
        <v>13</v>
      </c>
      <c r="E356">
        <f t="shared" ref="E356" si="3184">FIND(" ",$B356,D356+5)</f>
        <v>19</v>
      </c>
      <c r="F356">
        <f t="shared" ref="F356:G356" si="3185">FIND(" ",$B356,E356+1)</f>
        <v>40</v>
      </c>
      <c r="G356">
        <f t="shared" si="3185"/>
        <v>61</v>
      </c>
      <c r="H356">
        <f t="shared" si="2912"/>
        <v>82</v>
      </c>
      <c r="J356" t="str">
        <f t="shared" ref="J356:J419" si="3186">LEFT($B356,C356-1)</f>
        <v>210</v>
      </c>
      <c r="K356" t="str">
        <f t="shared" ref="K356:K419" si="3187">MID($B356, C356+1,D356-C356-1)</f>
        <v>Isabella</v>
      </c>
      <c r="L356" s="2" t="s">
        <v>385</v>
      </c>
      <c r="M356" s="4">
        <f t="shared" si="2915"/>
        <v>2.2317409200504899</v>
      </c>
      <c r="N356" s="4">
        <f t="shared" si="2916"/>
        <v>0.84204230470403996</v>
      </c>
      <c r="O356" s="4">
        <f t="shared" si="2917"/>
        <v>0.31698445586298601</v>
      </c>
      <c r="Q356" t="str">
        <f t="shared" ref="Q356:Q419" si="3188">J356</f>
        <v>210</v>
      </c>
      <c r="R356" t="str">
        <f t="shared" ref="R356:R419" si="3189">K356</f>
        <v>Isabella</v>
      </c>
      <c r="S356" s="4">
        <f t="shared" ref="S356:S419" si="3190">M356</f>
        <v>2.2317409200504899</v>
      </c>
      <c r="T356" s="4">
        <f t="shared" ref="T356:T419" si="3191">N356</f>
        <v>0.84204230470403996</v>
      </c>
      <c r="U356" s="4">
        <f t="shared" ref="U356:U419" si="3192">O356</f>
        <v>0.31698445586298601</v>
      </c>
      <c r="V356" s="4">
        <f t="shared" ref="V356:V419" si="3193">M357</f>
        <v>-4.8313398309729402E-3</v>
      </c>
      <c r="W356" s="4">
        <f t="shared" ref="W356:W419" si="3194">N357</f>
        <v>9.3188069834074898E-3</v>
      </c>
      <c r="X356" s="4">
        <f t="shared" ref="X356:X419" si="3195">O357</f>
        <v>5.2007514574332597E-3</v>
      </c>
    </row>
    <row r="357" spans="2:24" x14ac:dyDescent="0.35">
      <c r="B357" t="s">
        <v>806</v>
      </c>
      <c r="D357">
        <f t="shared" ref="D357:D420" si="3196">FIND("vx,vy,vz ",$B357)</f>
        <v>1</v>
      </c>
      <c r="E357">
        <f t="shared" ref="E357" si="3197">FIND(" ",$B357,D357+8)</f>
        <v>9</v>
      </c>
      <c r="F357">
        <f t="shared" ref="F357:G357" si="3198">FIND(" ",$B357,E357+1)</f>
        <v>31</v>
      </c>
      <c r="G357">
        <f t="shared" si="3198"/>
        <v>52</v>
      </c>
      <c r="H357">
        <f t="shared" si="2912"/>
        <v>73</v>
      </c>
      <c r="J357" t="str">
        <f t="shared" ref="J357:J420" si="3199">LEFT($B357,D357-1)</f>
        <v/>
      </c>
      <c r="L357" s="2" t="s">
        <v>386</v>
      </c>
      <c r="M357" s="4">
        <f t="shared" si="2915"/>
        <v>-4.8313398309729402E-3</v>
      </c>
      <c r="N357" s="4">
        <f t="shared" si="2916"/>
        <v>9.3188069834074898E-3</v>
      </c>
      <c r="O357" s="4">
        <f t="shared" si="2917"/>
        <v>5.2007514574332597E-3</v>
      </c>
    </row>
    <row r="358" spans="2:24" x14ac:dyDescent="0.35">
      <c r="B358" t="s">
        <v>462</v>
      </c>
      <c r="C358">
        <f t="shared" ref="C358:C421" si="3200">FIND(" ",$B358)</f>
        <v>4</v>
      </c>
      <c r="D358">
        <f t="shared" ref="D358:D421" si="3201">FIND(" x,y,z ",$B358)</f>
        <v>11</v>
      </c>
      <c r="E358">
        <f t="shared" ref="E358" si="3202">FIND(" ",$B358,D358+5)</f>
        <v>17</v>
      </c>
      <c r="F358">
        <f t="shared" ref="F358:G358" si="3203">FIND(" ",$B358,E358+1)</f>
        <v>38</v>
      </c>
      <c r="G358">
        <f t="shared" si="3203"/>
        <v>59</v>
      </c>
      <c r="H358">
        <f t="shared" si="2912"/>
        <v>80</v>
      </c>
      <c r="J358" t="str">
        <f t="shared" ref="J358:J421" si="3204">LEFT($B358,C358-1)</f>
        <v>211</v>
      </c>
      <c r="K358" t="str">
        <f t="shared" ref="K358:K421" si="3205">MID($B358, C358+1,D358-C358-1)</f>
        <v>Isolda</v>
      </c>
      <c r="L358" s="2" t="s">
        <v>385</v>
      </c>
      <c r="M358" s="4">
        <f t="shared" si="2915"/>
        <v>2.7118752408150701</v>
      </c>
      <c r="N358" s="4">
        <f t="shared" si="2916"/>
        <v>0.43021650638001602</v>
      </c>
      <c r="O358" s="4">
        <f t="shared" si="2917"/>
        <v>0.38248238574813198</v>
      </c>
      <c r="Q358" t="str">
        <f t="shared" ref="Q358:Q421" si="3206">J358</f>
        <v>211</v>
      </c>
      <c r="R358" t="str">
        <f t="shared" ref="R358:R421" si="3207">K358</f>
        <v>Isolda</v>
      </c>
      <c r="S358" s="4">
        <f t="shared" ref="S358:S421" si="3208">M358</f>
        <v>2.7118752408150701</v>
      </c>
      <c r="T358" s="4">
        <f t="shared" ref="T358:T421" si="3209">N358</f>
        <v>0.43021650638001602</v>
      </c>
      <c r="U358" s="4">
        <f t="shared" ref="U358:U421" si="3210">O358</f>
        <v>0.38248238574813198</v>
      </c>
      <c r="V358" s="4">
        <f t="shared" ref="V358:V421" si="3211">M359</f>
        <v>-3.5102347165716099E-3</v>
      </c>
      <c r="W358" s="4">
        <f t="shared" ref="W358:W421" si="3212">N359</f>
        <v>9.4679473301198993E-3</v>
      </c>
      <c r="X358" s="4">
        <f t="shared" ref="X358:X421" si="3213">O359</f>
        <v>3.78108946693083E-3</v>
      </c>
    </row>
    <row r="359" spans="2:24" x14ac:dyDescent="0.35">
      <c r="B359" t="s">
        <v>807</v>
      </c>
      <c r="D359">
        <f t="shared" ref="D359:D422" si="3214">FIND("vx,vy,vz ",$B359)</f>
        <v>1</v>
      </c>
      <c r="E359">
        <f t="shared" ref="E359" si="3215">FIND(" ",$B359,D359+8)</f>
        <v>9</v>
      </c>
      <c r="F359">
        <f t="shared" ref="F359:G359" si="3216">FIND(" ",$B359,E359+1)</f>
        <v>31</v>
      </c>
      <c r="G359">
        <f t="shared" si="3216"/>
        <v>52</v>
      </c>
      <c r="H359">
        <f t="shared" si="2912"/>
        <v>73</v>
      </c>
      <c r="J359" t="str">
        <f t="shared" ref="J359:J422" si="3217">LEFT($B359,D359-1)</f>
        <v/>
      </c>
      <c r="L359" s="2" t="s">
        <v>386</v>
      </c>
      <c r="M359" s="4">
        <f t="shared" si="2915"/>
        <v>-3.5102347165716099E-3</v>
      </c>
      <c r="N359" s="4">
        <f t="shared" si="2916"/>
        <v>9.4679473301198993E-3</v>
      </c>
      <c r="O359" s="4">
        <f t="shared" si="2917"/>
        <v>3.78108946693083E-3</v>
      </c>
    </row>
    <row r="360" spans="2:24" x14ac:dyDescent="0.35">
      <c r="B360" t="s">
        <v>808</v>
      </c>
      <c r="C360">
        <f t="shared" ref="C360:C423" si="3218">FIND(" ",$B360)</f>
        <v>4</v>
      </c>
      <c r="D360">
        <f t="shared" ref="D360:D423" si="3219">FIND(" x,y,z ",$B360)</f>
        <v>10</v>
      </c>
      <c r="E360">
        <f t="shared" ref="E360" si="3220">FIND(" ",$B360,D360+5)</f>
        <v>16</v>
      </c>
      <c r="F360">
        <f t="shared" ref="F360:G360" si="3221">FIND(" ",$B360,E360+1)</f>
        <v>38</v>
      </c>
      <c r="G360">
        <f t="shared" si="3221"/>
        <v>60</v>
      </c>
      <c r="H360">
        <f t="shared" si="2912"/>
        <v>82</v>
      </c>
      <c r="J360" t="str">
        <f t="shared" ref="J360:J423" si="3222">LEFT($B360,C360-1)</f>
        <v>212</v>
      </c>
      <c r="K360" t="str">
        <f t="shared" ref="K360:K423" si="3223">MID($B360, C360+1,D360-C360-1)</f>
        <v>Medea</v>
      </c>
      <c r="L360" s="2" t="s">
        <v>385</v>
      </c>
      <c r="M360" s="4">
        <f t="shared" si="2915"/>
        <v>-1.96675017322041</v>
      </c>
      <c r="N360" s="4">
        <f t="shared" si="2916"/>
        <v>-2.5043914418880902</v>
      </c>
      <c r="O360" s="4">
        <f t="shared" si="2917"/>
        <v>-1.3620613065926099</v>
      </c>
      <c r="Q360" t="str">
        <f t="shared" ref="Q360:Q423" si="3224">J360</f>
        <v>212</v>
      </c>
      <c r="R360" t="str">
        <f t="shared" ref="R360:R423" si="3225">K360</f>
        <v>Medea</v>
      </c>
      <c r="S360" s="4">
        <f t="shared" ref="S360:S423" si="3226">M360</f>
        <v>-1.96675017322041</v>
      </c>
      <c r="T360" s="4">
        <f t="shared" ref="T360:T423" si="3227">N360</f>
        <v>-2.5043914418880902</v>
      </c>
      <c r="U360" s="4">
        <f t="shared" ref="U360:U423" si="3228">O360</f>
        <v>-1.3620613065926099</v>
      </c>
      <c r="V360" s="4">
        <f t="shared" ref="V360:V423" si="3229">M361</f>
        <v>7.0974491212024904E-3</v>
      </c>
      <c r="W360" s="4">
        <f t="shared" ref="W360:W423" si="3230">N361</f>
        <v>-4.6677845755212404E-3</v>
      </c>
      <c r="X360" s="4">
        <f t="shared" ref="X360:X423" si="3231">O361</f>
        <v>-1.8971900618956099E-3</v>
      </c>
    </row>
    <row r="361" spans="2:24" x14ac:dyDescent="0.35">
      <c r="B361" t="s">
        <v>809</v>
      </c>
      <c r="D361">
        <f t="shared" ref="D361:D424" si="3232">FIND("vx,vy,vz ",$B361)</f>
        <v>1</v>
      </c>
      <c r="E361">
        <f t="shared" ref="E361" si="3233">FIND(" ",$B361,D361+8)</f>
        <v>9</v>
      </c>
      <c r="F361">
        <f t="shared" ref="F361:G361" si="3234">FIND(" ",$B361,E361+1)</f>
        <v>30</v>
      </c>
      <c r="G361">
        <f t="shared" si="3234"/>
        <v>52</v>
      </c>
      <c r="H361">
        <f t="shared" si="2912"/>
        <v>74</v>
      </c>
      <c r="J361" t="str">
        <f t="shared" ref="J361:J424" si="3235">LEFT($B361,D361-1)</f>
        <v/>
      </c>
      <c r="L361" s="2" t="s">
        <v>386</v>
      </c>
      <c r="M361" s="4">
        <f t="shared" si="2915"/>
        <v>7.0974491212024904E-3</v>
      </c>
      <c r="N361" s="4">
        <f t="shared" si="2916"/>
        <v>-4.6677845755212404E-3</v>
      </c>
      <c r="O361" s="4">
        <f t="shared" si="2917"/>
        <v>-1.8971900618956099E-3</v>
      </c>
    </row>
    <row r="362" spans="2:24" x14ac:dyDescent="0.35">
      <c r="B362" t="s">
        <v>463</v>
      </c>
      <c r="C362">
        <f t="shared" ref="C362:C425" si="3236">FIND(" ",$B362)</f>
        <v>4</v>
      </c>
      <c r="D362">
        <f t="shared" ref="D362:D425" si="3237">FIND(" x,y,z ",$B362)</f>
        <v>11</v>
      </c>
      <c r="E362">
        <f t="shared" ref="E362" si="3238">FIND(" ",$B362,D362+5)</f>
        <v>17</v>
      </c>
      <c r="F362">
        <f t="shared" ref="F362:G362" si="3239">FIND(" ",$B362,E362+1)</f>
        <v>38</v>
      </c>
      <c r="G362">
        <f t="shared" si="3239"/>
        <v>59</v>
      </c>
      <c r="H362">
        <f t="shared" si="2912"/>
        <v>80</v>
      </c>
      <c r="J362" t="str">
        <f t="shared" ref="J362:J425" si="3240">LEFT($B362,C362-1)</f>
        <v>213</v>
      </c>
      <c r="K362" t="str">
        <f t="shared" ref="K362:K425" si="3241">MID($B362, C362+1,D362-C362-1)</f>
        <v>Lilaea</v>
      </c>
      <c r="L362" s="2" t="s">
        <v>385</v>
      </c>
      <c r="M362" s="4">
        <f t="shared" si="2915"/>
        <v>2.4193069681385602</v>
      </c>
      <c r="N362" s="4">
        <f t="shared" si="2916"/>
        <v>1.3770646261744801</v>
      </c>
      <c r="O362" s="4">
        <f t="shared" si="2917"/>
        <v>0.236934520281399</v>
      </c>
      <c r="Q362" t="str">
        <f t="shared" ref="Q362:Q425" si="3242">J362</f>
        <v>213</v>
      </c>
      <c r="R362" t="str">
        <f t="shared" ref="R362:R425" si="3243">K362</f>
        <v>Lilaea</v>
      </c>
      <c r="S362" s="4">
        <f t="shared" ref="S362:S425" si="3244">M362</f>
        <v>2.4193069681385602</v>
      </c>
      <c r="T362" s="4">
        <f t="shared" ref="T362:T425" si="3245">N362</f>
        <v>1.3770646261744801</v>
      </c>
      <c r="U362" s="4">
        <f t="shared" ref="U362:U425" si="3246">O362</f>
        <v>0.236934520281399</v>
      </c>
      <c r="V362" s="4">
        <f t="shared" ref="V362:V425" si="3247">M363</f>
        <v>-3.6635860805776699E-3</v>
      </c>
      <c r="W362" s="4">
        <f t="shared" ref="W362:W425" si="3248">N363</f>
        <v>8.8429451711483902E-3</v>
      </c>
      <c r="X362" s="4">
        <f t="shared" ref="X362:X425" si="3249">O363</f>
        <v>3.5665978012395499E-3</v>
      </c>
    </row>
    <row r="363" spans="2:24" x14ac:dyDescent="0.35">
      <c r="B363" t="s">
        <v>810</v>
      </c>
      <c r="D363">
        <f t="shared" ref="D363:D426" si="3250">FIND("vx,vy,vz ",$B363)</f>
        <v>1</v>
      </c>
      <c r="E363">
        <f t="shared" ref="E363" si="3251">FIND(" ",$B363,D363+8)</f>
        <v>9</v>
      </c>
      <c r="F363">
        <f t="shared" ref="F363:G363" si="3252">FIND(" ",$B363,E363+1)</f>
        <v>31</v>
      </c>
      <c r="G363">
        <f t="shared" si="3252"/>
        <v>52</v>
      </c>
      <c r="H363">
        <f t="shared" si="2912"/>
        <v>73</v>
      </c>
      <c r="J363" t="str">
        <f t="shared" ref="J363:J426" si="3253">LEFT($B363,D363-1)</f>
        <v/>
      </c>
      <c r="L363" s="2" t="s">
        <v>386</v>
      </c>
      <c r="M363" s="4">
        <f t="shared" si="2915"/>
        <v>-3.6635860805776699E-3</v>
      </c>
      <c r="N363" s="4">
        <f t="shared" si="2916"/>
        <v>8.8429451711483902E-3</v>
      </c>
      <c r="O363" s="4">
        <f t="shared" si="2917"/>
        <v>3.5665978012395499E-3</v>
      </c>
    </row>
    <row r="364" spans="2:24" x14ac:dyDescent="0.35">
      <c r="B364" t="s">
        <v>464</v>
      </c>
      <c r="C364">
        <f t="shared" ref="C364:C427" si="3254">FIND(" ",$B364)</f>
        <v>4</v>
      </c>
      <c r="D364">
        <f t="shared" ref="D364:D427" si="3255">FIND(" x,y,z ",$B364)</f>
        <v>8</v>
      </c>
      <c r="E364">
        <f t="shared" ref="E364" si="3256">FIND(" ",$B364,D364+5)</f>
        <v>14</v>
      </c>
      <c r="F364">
        <f t="shared" ref="F364:G364" si="3257">FIND(" ",$B364,E364+1)</f>
        <v>35</v>
      </c>
      <c r="G364">
        <f t="shared" si="3257"/>
        <v>56</v>
      </c>
      <c r="H364">
        <f t="shared" si="2912"/>
        <v>77</v>
      </c>
      <c r="J364" t="str">
        <f t="shared" ref="J364:J427" si="3258">LEFT($B364,C364-1)</f>
        <v>221</v>
      </c>
      <c r="K364" t="str">
        <f t="shared" ref="K364:K427" si="3259">MID($B364, C364+1,D364-C364-1)</f>
        <v>Eos</v>
      </c>
      <c r="L364" s="2" t="s">
        <v>385</v>
      </c>
      <c r="M364" s="4">
        <f t="shared" si="2915"/>
        <v>1.7779398522601499</v>
      </c>
      <c r="N364" s="4">
        <f t="shared" si="2916"/>
        <v>2.2647876695879701</v>
      </c>
      <c r="O364" s="4">
        <f t="shared" si="2917"/>
        <v>0.38511543122417602</v>
      </c>
      <c r="Q364" t="str">
        <f t="shared" ref="Q364:Q427" si="3260">J364</f>
        <v>221</v>
      </c>
      <c r="R364" t="str">
        <f t="shared" ref="R364:R427" si="3261">K364</f>
        <v>Eos</v>
      </c>
      <c r="S364" s="4">
        <f t="shared" ref="S364:S427" si="3262">M364</f>
        <v>1.7779398522601499</v>
      </c>
      <c r="T364" s="4">
        <f t="shared" ref="T364:T427" si="3263">N364</f>
        <v>2.2647876695879701</v>
      </c>
      <c r="U364" s="4">
        <f t="shared" ref="U364:U427" si="3264">O364</f>
        <v>0.38511543122417602</v>
      </c>
      <c r="V364" s="4">
        <f t="shared" ref="V364:V427" si="3265">M365</f>
        <v>-7.3769642816967698E-3</v>
      </c>
      <c r="W364" s="4">
        <f t="shared" ref="W364:W427" si="3266">N365</f>
        <v>6.6414420361542601E-3</v>
      </c>
      <c r="X364" s="4">
        <f t="shared" ref="X364:X427" si="3267">O365</f>
        <v>2.6289692495039502E-3</v>
      </c>
    </row>
    <row r="365" spans="2:24" x14ac:dyDescent="0.35">
      <c r="B365" t="s">
        <v>811</v>
      </c>
      <c r="D365">
        <f t="shared" ref="D365:D428" si="3268">FIND("vx,vy,vz ",$B365)</f>
        <v>1</v>
      </c>
      <c r="E365">
        <f t="shared" ref="E365" si="3269">FIND(" ",$B365,D365+8)</f>
        <v>9</v>
      </c>
      <c r="F365">
        <f t="shared" ref="F365:G365" si="3270">FIND(" ",$B365,E365+1)</f>
        <v>31</v>
      </c>
      <c r="G365">
        <f t="shared" si="3270"/>
        <v>52</v>
      </c>
      <c r="H365">
        <f t="shared" si="2912"/>
        <v>73</v>
      </c>
      <c r="J365" t="str">
        <f t="shared" ref="J365:J428" si="3271">LEFT($B365,D365-1)</f>
        <v/>
      </c>
      <c r="L365" s="2" t="s">
        <v>386</v>
      </c>
      <c r="M365" s="4">
        <f t="shared" si="2915"/>
        <v>-7.3769642816967698E-3</v>
      </c>
      <c r="N365" s="4">
        <f t="shared" si="2916"/>
        <v>6.6414420361542601E-3</v>
      </c>
      <c r="O365" s="4">
        <f t="shared" si="2917"/>
        <v>2.6289692495039502E-3</v>
      </c>
    </row>
    <row r="366" spans="2:24" x14ac:dyDescent="0.35">
      <c r="B366" t="s">
        <v>812</v>
      </c>
      <c r="C366">
        <f t="shared" ref="C366:C429" si="3272">FIND(" ",$B366)</f>
        <v>4</v>
      </c>
      <c r="D366">
        <f t="shared" ref="D366:D429" si="3273">FIND(" x,y,z ",$B366)</f>
        <v>9</v>
      </c>
      <c r="E366">
        <f t="shared" ref="E366" si="3274">FIND(" ",$B366,D366+5)</f>
        <v>15</v>
      </c>
      <c r="F366">
        <f t="shared" ref="F366:G366" si="3275">FIND(" ",$B366,E366+1)</f>
        <v>37</v>
      </c>
      <c r="G366">
        <f t="shared" si="3275"/>
        <v>59</v>
      </c>
      <c r="H366">
        <f t="shared" si="2912"/>
        <v>81</v>
      </c>
      <c r="J366" t="str">
        <f t="shared" ref="J366:J429" si="3276">LEFT($B366,C366-1)</f>
        <v>223</v>
      </c>
      <c r="K366" t="str">
        <f t="shared" ref="K366:K429" si="3277">MID($B366, C366+1,D366-C366-1)</f>
        <v>Rosa</v>
      </c>
      <c r="L366" s="2" t="s">
        <v>385</v>
      </c>
      <c r="M366" s="4">
        <f t="shared" si="2915"/>
        <v>-2.9144244431371198</v>
      </c>
      <c r="N366" s="4">
        <f t="shared" si="2916"/>
        <v>-0.57556431648775297</v>
      </c>
      <c r="O366" s="4">
        <f t="shared" si="2917"/>
        <v>-0.18316647358030799</v>
      </c>
      <c r="Q366" t="str">
        <f t="shared" ref="Q366:Q429" si="3278">J366</f>
        <v>223</v>
      </c>
      <c r="R366" t="str">
        <f t="shared" ref="R366:R429" si="3279">K366</f>
        <v>Rosa</v>
      </c>
      <c r="S366" s="4">
        <f t="shared" ref="S366:S429" si="3280">M366</f>
        <v>-2.9144244431371198</v>
      </c>
      <c r="T366" s="4">
        <f t="shared" ref="T366:T429" si="3281">N366</f>
        <v>-0.57556431648775297</v>
      </c>
      <c r="U366" s="4">
        <f t="shared" ref="U366:U429" si="3282">O366</f>
        <v>-0.18316647358030799</v>
      </c>
      <c r="V366" s="4">
        <f t="shared" ref="V366:V429" si="3283">M367</f>
        <v>8.3164026942813402E-4</v>
      </c>
      <c r="W366" s="4">
        <f t="shared" ref="W366:W429" si="3284">N367</f>
        <v>-9.18474878744527E-3</v>
      </c>
      <c r="X366" s="4">
        <f t="shared" ref="X366:X429" si="3285">O367</f>
        <v>-4.2536829395089003E-3</v>
      </c>
    </row>
    <row r="367" spans="2:24" x14ac:dyDescent="0.35">
      <c r="B367" t="s">
        <v>813</v>
      </c>
      <c r="D367">
        <f t="shared" ref="D367:D430" si="3286">FIND("vx,vy,vz ",$B367)</f>
        <v>1</v>
      </c>
      <c r="E367">
        <f t="shared" ref="E367" si="3287">FIND(" ",$B367,D367+8)</f>
        <v>9</v>
      </c>
      <c r="F367">
        <f t="shared" ref="F367:G367" si="3288">FIND(" ",$B367,E367+1)</f>
        <v>30</v>
      </c>
      <c r="G367">
        <f t="shared" si="3288"/>
        <v>52</v>
      </c>
      <c r="H367">
        <f t="shared" si="2912"/>
        <v>74</v>
      </c>
      <c r="J367" t="str">
        <f t="shared" ref="J367:J430" si="3289">LEFT($B367,D367-1)</f>
        <v/>
      </c>
      <c r="L367" s="2" t="s">
        <v>386</v>
      </c>
      <c r="M367" s="4">
        <f t="shared" si="2915"/>
        <v>8.3164026942813402E-4</v>
      </c>
      <c r="N367" s="4">
        <f t="shared" si="2916"/>
        <v>-9.18474878744527E-3</v>
      </c>
      <c r="O367" s="4">
        <f t="shared" si="2917"/>
        <v>-4.2536829395089003E-3</v>
      </c>
    </row>
    <row r="368" spans="2:24" x14ac:dyDescent="0.35">
      <c r="B368" t="s">
        <v>814</v>
      </c>
      <c r="C368">
        <f t="shared" ref="C368:C431" si="3290">FIND(" ",$B368)</f>
        <v>4</v>
      </c>
      <c r="D368">
        <f t="shared" ref="D368:D431" si="3291">FIND(" x,y,z ",$B368)</f>
        <v>11</v>
      </c>
      <c r="E368">
        <f t="shared" ref="E368" si="3292">FIND(" ",$B368,D368+5)</f>
        <v>17</v>
      </c>
      <c r="F368">
        <f t="shared" ref="F368:G368" si="3293">FIND(" ",$B368,E368+1)</f>
        <v>38</v>
      </c>
      <c r="G368">
        <f t="shared" si="3293"/>
        <v>60</v>
      </c>
      <c r="H368">
        <f t="shared" si="2912"/>
        <v>82</v>
      </c>
      <c r="J368" t="str">
        <f t="shared" ref="J368:J431" si="3294">LEFT($B368,C368-1)</f>
        <v>224</v>
      </c>
      <c r="K368" t="str">
        <f t="shared" ref="K368:K431" si="3295">MID($B368, C368+1,D368-C368-1)</f>
        <v>Oceana</v>
      </c>
      <c r="L368" s="2" t="s">
        <v>385</v>
      </c>
      <c r="M368" s="4">
        <f t="shared" si="2915"/>
        <v>1.3068405525148501</v>
      </c>
      <c r="N368" s="4">
        <f t="shared" si="2916"/>
        <v>-1.9093201115351599</v>
      </c>
      <c r="O368" s="4">
        <f t="shared" si="2917"/>
        <v>-1.0525996378859801</v>
      </c>
      <c r="Q368" t="str">
        <f t="shared" ref="Q368:Q431" si="3296">J368</f>
        <v>224</v>
      </c>
      <c r="R368" t="str">
        <f t="shared" ref="R368:R431" si="3297">K368</f>
        <v>Oceana</v>
      </c>
      <c r="S368" s="4">
        <f t="shared" ref="S368:S431" si="3298">M368</f>
        <v>1.3068405525148501</v>
      </c>
      <c r="T368" s="4">
        <f t="shared" ref="T368:T431" si="3299">N368</f>
        <v>-1.9093201115351599</v>
      </c>
      <c r="U368" s="4">
        <f t="shared" ref="U368:U431" si="3300">O368</f>
        <v>-1.0525996378859801</v>
      </c>
      <c r="V368" s="4">
        <f t="shared" ref="V368:V431" si="3301">M369</f>
        <v>9.5282570777087908E-3</v>
      </c>
      <c r="W368" s="4">
        <f t="shared" ref="W368:W431" si="3302">N369</f>
        <v>4.7378455156447596E-3</v>
      </c>
      <c r="X368" s="4">
        <f t="shared" ref="X368:X431" si="3303">O369</f>
        <v>2.77962069342114E-3</v>
      </c>
    </row>
    <row r="369" spans="2:24" x14ac:dyDescent="0.35">
      <c r="B369" t="s">
        <v>465</v>
      </c>
      <c r="D369">
        <f t="shared" ref="D369:D432" si="3304">FIND("vx,vy,vz ",$B369)</f>
        <v>1</v>
      </c>
      <c r="E369">
        <f t="shared" ref="E369" si="3305">FIND(" ",$B369,D369+8)</f>
        <v>9</v>
      </c>
      <c r="F369">
        <f t="shared" ref="F369:G369" si="3306">FIND(" ",$B369,E369+1)</f>
        <v>30</v>
      </c>
      <c r="G369">
        <f t="shared" si="3306"/>
        <v>51</v>
      </c>
      <c r="H369">
        <f t="shared" si="2912"/>
        <v>72</v>
      </c>
      <c r="J369" t="str">
        <f t="shared" ref="J369:J432" si="3307">LEFT($B369,D369-1)</f>
        <v/>
      </c>
      <c r="L369" s="2" t="s">
        <v>386</v>
      </c>
      <c r="M369" s="4">
        <f t="shared" si="2915"/>
        <v>9.5282570777087908E-3</v>
      </c>
      <c r="N369" s="4">
        <f t="shared" si="2916"/>
        <v>4.7378455156447596E-3</v>
      </c>
      <c r="O369" s="4">
        <f t="shared" si="2917"/>
        <v>2.77962069342114E-3</v>
      </c>
    </row>
    <row r="370" spans="2:24" x14ac:dyDescent="0.35">
      <c r="B370" t="s">
        <v>815</v>
      </c>
      <c r="C370">
        <f t="shared" ref="C370:C433" si="3308">FIND(" ",$B370)</f>
        <v>4</v>
      </c>
      <c r="D370">
        <f t="shared" ref="D370:D433" si="3309">FIND(" x,y,z ",$B370)</f>
        <v>14</v>
      </c>
      <c r="E370">
        <f t="shared" ref="E370" si="3310">FIND(" ",$B370,D370+5)</f>
        <v>20</v>
      </c>
      <c r="F370">
        <f t="shared" ref="F370:G370" si="3311">FIND(" ",$B370,E370+1)</f>
        <v>42</v>
      </c>
      <c r="G370">
        <f t="shared" si="3311"/>
        <v>64</v>
      </c>
      <c r="H370">
        <f t="shared" si="2912"/>
        <v>86</v>
      </c>
      <c r="J370" t="str">
        <f t="shared" ref="J370:J433" si="3312">LEFT($B370,C370-1)</f>
        <v>225</v>
      </c>
      <c r="K370" t="str">
        <f t="shared" ref="K370:K433" si="3313">MID($B370, C370+1,D370-C370-1)</f>
        <v>Henrietta</v>
      </c>
      <c r="L370" s="2" t="s">
        <v>385</v>
      </c>
      <c r="M370" s="4">
        <f t="shared" si="2915"/>
        <v>-2.5280987623639999</v>
      </c>
      <c r="N370" s="4">
        <f t="shared" si="2916"/>
        <v>-1.63870236555518</v>
      </c>
      <c r="O370" s="4">
        <f t="shared" si="2917"/>
        <v>-0.38341115005255799</v>
      </c>
      <c r="Q370" t="str">
        <f t="shared" ref="Q370:Q433" si="3314">J370</f>
        <v>225</v>
      </c>
      <c r="R370" t="str">
        <f t="shared" ref="R370:R433" si="3315">K370</f>
        <v>Henrietta</v>
      </c>
      <c r="S370" s="4">
        <f t="shared" ref="S370:S433" si="3316">M370</f>
        <v>-2.5280987623639999</v>
      </c>
      <c r="T370" s="4">
        <f t="shared" ref="T370:T433" si="3317">N370</f>
        <v>-1.63870236555518</v>
      </c>
      <c r="U370" s="4">
        <f t="shared" ref="U370:U433" si="3318">O370</f>
        <v>-0.38341115005255799</v>
      </c>
      <c r="V370" s="4">
        <f t="shared" ref="V370:V433" si="3319">M371</f>
        <v>7.7354211525559602E-3</v>
      </c>
      <c r="W370" s="4">
        <f t="shared" ref="W370:W433" si="3320">N371</f>
        <v>-6.83334719870412E-3</v>
      </c>
      <c r="X370" s="4">
        <f t="shared" ref="X370:X433" si="3321">O371</f>
        <v>4.3944484122969098E-4</v>
      </c>
    </row>
    <row r="371" spans="2:24" x14ac:dyDescent="0.35">
      <c r="B371" t="s">
        <v>816</v>
      </c>
      <c r="D371">
        <f t="shared" ref="D371:D434" si="3322">FIND("vx,vy,vz ",$B371)</f>
        <v>1</v>
      </c>
      <c r="E371">
        <f t="shared" ref="E371" si="3323">FIND(" ",$B371,D371+8)</f>
        <v>9</v>
      </c>
      <c r="F371">
        <f t="shared" ref="F371:G371" si="3324">FIND(" ",$B371,E371+1)</f>
        <v>30</v>
      </c>
      <c r="G371">
        <f t="shared" si="3324"/>
        <v>52</v>
      </c>
      <c r="H371">
        <f t="shared" si="2912"/>
        <v>73</v>
      </c>
      <c r="J371" t="str">
        <f t="shared" ref="J371:J434" si="3325">LEFT($B371,D371-1)</f>
        <v/>
      </c>
      <c r="L371" s="2" t="s">
        <v>386</v>
      </c>
      <c r="M371" s="4">
        <f t="shared" si="2915"/>
        <v>7.7354211525559602E-3</v>
      </c>
      <c r="N371" s="4">
        <f t="shared" si="2916"/>
        <v>-6.83334719870412E-3</v>
      </c>
      <c r="O371" s="4">
        <f t="shared" si="2917"/>
        <v>4.3944484122969098E-4</v>
      </c>
    </row>
    <row r="372" spans="2:24" x14ac:dyDescent="0.35">
      <c r="B372" t="s">
        <v>817</v>
      </c>
      <c r="C372">
        <f t="shared" ref="C372:C435" si="3326">FIND(" ",$B372)</f>
        <v>4</v>
      </c>
      <c r="D372">
        <f t="shared" ref="D372:D435" si="3327">FIND(" x,y,z ",$B372)</f>
        <v>16</v>
      </c>
      <c r="E372">
        <f t="shared" ref="E372" si="3328">FIND(" ",$B372,D372+5)</f>
        <v>22</v>
      </c>
      <c r="F372">
        <f t="shared" ref="F372:G372" si="3329">FIND(" ",$B372,E372+1)</f>
        <v>44</v>
      </c>
      <c r="G372">
        <f t="shared" si="3329"/>
        <v>65</v>
      </c>
      <c r="H372">
        <f t="shared" si="2912"/>
        <v>86</v>
      </c>
      <c r="J372" t="str">
        <f t="shared" ref="J372:J435" si="3330">LEFT($B372,C372-1)</f>
        <v>227</v>
      </c>
      <c r="K372" t="str">
        <f t="shared" ref="K372:K435" si="3331">MID($B372, C372+1,D372-C372-1)</f>
        <v>Philosophia</v>
      </c>
      <c r="L372" s="2" t="s">
        <v>385</v>
      </c>
      <c r="M372" s="4">
        <f t="shared" si="2915"/>
        <v>-1.68786892392326</v>
      </c>
      <c r="N372" s="4">
        <f t="shared" si="2916"/>
        <v>2.4238419036257302</v>
      </c>
      <c r="O372" s="4">
        <f t="shared" si="2917"/>
        <v>1.3063044444406799</v>
      </c>
      <c r="Q372" t="str">
        <f t="shared" ref="Q372:Q435" si="3332">J372</f>
        <v>227</v>
      </c>
      <c r="R372" t="str">
        <f t="shared" ref="R372:R435" si="3333">K372</f>
        <v>Philosophia</v>
      </c>
      <c r="S372" s="4">
        <f t="shared" ref="S372:S435" si="3334">M372</f>
        <v>-1.68786892392326</v>
      </c>
      <c r="T372" s="4">
        <f t="shared" ref="T372:T435" si="3335">N372</f>
        <v>2.4238419036257302</v>
      </c>
      <c r="U372" s="4">
        <f t="shared" ref="U372:U435" si="3336">O372</f>
        <v>1.3063044444406799</v>
      </c>
      <c r="V372" s="4">
        <f t="shared" ref="V372:V435" si="3337">M373</f>
        <v>-6.7746717794710497E-3</v>
      </c>
      <c r="W372" s="4">
        <f t="shared" ref="W372:W435" si="3338">N373</f>
        <v>-5.2846548920186002E-3</v>
      </c>
      <c r="X372" s="4">
        <f t="shared" ref="X372:X435" si="3339">O373</f>
        <v>-3.8717067113833098E-3</v>
      </c>
    </row>
    <row r="373" spans="2:24" x14ac:dyDescent="0.35">
      <c r="B373" t="s">
        <v>818</v>
      </c>
      <c r="D373">
        <f t="shared" ref="D373:D436" si="3340">FIND("vx,vy,vz ",$B373)</f>
        <v>1</v>
      </c>
      <c r="E373">
        <f t="shared" ref="E373" si="3341">FIND(" ",$B373,D373+8)</f>
        <v>9</v>
      </c>
      <c r="F373">
        <f t="shared" ref="F373:G373" si="3342">FIND(" ",$B373,E373+1)</f>
        <v>31</v>
      </c>
      <c r="G373">
        <f t="shared" si="3342"/>
        <v>53</v>
      </c>
      <c r="H373">
        <f t="shared" si="2912"/>
        <v>75</v>
      </c>
      <c r="J373" t="str">
        <f t="shared" ref="J373:J436" si="3343">LEFT($B373,D373-1)</f>
        <v/>
      </c>
      <c r="L373" s="2" t="s">
        <v>386</v>
      </c>
      <c r="M373" s="4">
        <f t="shared" si="2915"/>
        <v>-6.7746717794710497E-3</v>
      </c>
      <c r="N373" s="4">
        <f t="shared" si="2916"/>
        <v>-5.2846548920186002E-3</v>
      </c>
      <c r="O373" s="4">
        <f t="shared" si="2917"/>
        <v>-3.8717067113833098E-3</v>
      </c>
    </row>
    <row r="374" spans="2:24" x14ac:dyDescent="0.35">
      <c r="B374" t="s">
        <v>819</v>
      </c>
      <c r="C374">
        <f t="shared" ref="C374:C437" si="3344">FIND(" ",$B374)</f>
        <v>4</v>
      </c>
      <c r="D374">
        <f t="shared" ref="D374:D437" si="3345">FIND(" x,y,z ",$B374)</f>
        <v>13</v>
      </c>
      <c r="E374">
        <f t="shared" ref="E374" si="3346">FIND(" ",$B374,D374+5)</f>
        <v>19</v>
      </c>
      <c r="F374">
        <f t="shared" ref="F374:G374" si="3347">FIND(" ",$B374,E374+1)</f>
        <v>41</v>
      </c>
      <c r="G374">
        <f t="shared" si="3347"/>
        <v>62</v>
      </c>
      <c r="H374">
        <f t="shared" si="2912"/>
        <v>84</v>
      </c>
      <c r="J374" t="str">
        <f t="shared" ref="J374:J437" si="3348">LEFT($B374,C374-1)</f>
        <v>233</v>
      </c>
      <c r="K374" t="str">
        <f t="shared" ref="K374:K437" si="3349">MID($B374, C374+1,D374-C374-1)</f>
        <v>Asterope</v>
      </c>
      <c r="L374" s="2" t="s">
        <v>385</v>
      </c>
      <c r="M374" s="4">
        <f t="shared" si="2915"/>
        <v>-2.9051585952653798</v>
      </c>
      <c r="N374" s="4">
        <f t="shared" si="2916"/>
        <v>0.237101371710457</v>
      </c>
      <c r="O374" s="4">
        <f t="shared" si="2917"/>
        <v>-0.201153100576835</v>
      </c>
      <c r="Q374" t="str">
        <f t="shared" ref="Q374:Q437" si="3350">J374</f>
        <v>233</v>
      </c>
      <c r="R374" t="str">
        <f t="shared" ref="R374:R437" si="3351">K374</f>
        <v>Asterope</v>
      </c>
      <c r="S374" s="4">
        <f t="shared" ref="S374:S437" si="3352">M374</f>
        <v>-2.9051585952653798</v>
      </c>
      <c r="T374" s="4">
        <f t="shared" ref="T374:T437" si="3353">N374</f>
        <v>0.237101371710457</v>
      </c>
      <c r="U374" s="4">
        <f t="shared" ref="U374:U437" si="3354">O374</f>
        <v>-0.201153100576835</v>
      </c>
      <c r="V374" s="4">
        <f t="shared" ref="V374:V437" si="3355">M375</f>
        <v>-3.5235100801398199E-4</v>
      </c>
      <c r="W374" s="4">
        <f t="shared" ref="W374:W437" si="3356">N375</f>
        <v>-9.0871088117303999E-3</v>
      </c>
      <c r="X374" s="4">
        <f t="shared" ref="X374:X437" si="3357">O375</f>
        <v>-2.9499405987910799E-3</v>
      </c>
    </row>
    <row r="375" spans="2:24" x14ac:dyDescent="0.35">
      <c r="B375" t="s">
        <v>820</v>
      </c>
      <c r="D375">
        <f t="shared" ref="D375:D438" si="3358">FIND("vx,vy,vz ",$B375)</f>
        <v>1</v>
      </c>
      <c r="E375">
        <f t="shared" ref="E375" si="3359">FIND(" ",$B375,D375+8)</f>
        <v>9</v>
      </c>
      <c r="F375">
        <f t="shared" ref="F375:G375" si="3360">FIND(" ",$B375,E375+1)</f>
        <v>31</v>
      </c>
      <c r="G375">
        <f t="shared" si="3360"/>
        <v>53</v>
      </c>
      <c r="H375">
        <f t="shared" si="2912"/>
        <v>75</v>
      </c>
      <c r="J375" t="str">
        <f t="shared" ref="J375:J438" si="3361">LEFT($B375,D375-1)</f>
        <v/>
      </c>
      <c r="L375" s="2" t="s">
        <v>386</v>
      </c>
      <c r="M375" s="4">
        <f t="shared" si="2915"/>
        <v>-3.5235100801398199E-4</v>
      </c>
      <c r="N375" s="4">
        <f t="shared" si="2916"/>
        <v>-9.0871088117303999E-3</v>
      </c>
      <c r="O375" s="4">
        <f t="shared" si="2917"/>
        <v>-2.9499405987910799E-3</v>
      </c>
    </row>
    <row r="376" spans="2:24" x14ac:dyDescent="0.35">
      <c r="B376" t="s">
        <v>821</v>
      </c>
      <c r="C376">
        <f t="shared" ref="C376:C439" si="3362">FIND(" ",$B376)</f>
        <v>4</v>
      </c>
      <c r="D376">
        <f t="shared" ref="D376:D439" si="3363">FIND(" x,y,z ",$B376)</f>
        <v>12</v>
      </c>
      <c r="E376">
        <f t="shared" ref="E376" si="3364">FIND(" ",$B376,D376+5)</f>
        <v>18</v>
      </c>
      <c r="F376">
        <f t="shared" ref="F376:G376" si="3365">FIND(" ",$B376,E376+1)</f>
        <v>40</v>
      </c>
      <c r="G376">
        <f t="shared" si="3365"/>
        <v>62</v>
      </c>
      <c r="H376">
        <f t="shared" si="2912"/>
        <v>84</v>
      </c>
      <c r="J376" t="str">
        <f t="shared" ref="J376:J439" si="3366">LEFT($B376,C376-1)</f>
        <v>236</v>
      </c>
      <c r="K376" t="str">
        <f t="shared" ref="K376:K439" si="3367">MID($B376, C376+1,D376-C376-1)</f>
        <v>Honoria</v>
      </c>
      <c r="L376" s="2" t="s">
        <v>385</v>
      </c>
      <c r="M376" s="4">
        <f t="shared" si="2915"/>
        <v>-0.74819837522733301</v>
      </c>
      <c r="N376" s="4">
        <f t="shared" si="2916"/>
        <v>-2.6371257720589201</v>
      </c>
      <c r="O376" s="4">
        <f t="shared" si="2917"/>
        <v>-0.75876158627868495</v>
      </c>
      <c r="Q376" t="str">
        <f t="shared" ref="Q376:Q439" si="3368">J376</f>
        <v>236</v>
      </c>
      <c r="R376" t="str">
        <f t="shared" ref="R376:R439" si="3369">K376</f>
        <v>Honoria</v>
      </c>
      <c r="S376" s="4">
        <f t="shared" ref="S376:S439" si="3370">M376</f>
        <v>-0.74819837522733301</v>
      </c>
      <c r="T376" s="4">
        <f t="shared" ref="T376:T439" si="3371">N376</f>
        <v>-2.6371257720589201</v>
      </c>
      <c r="U376" s="4">
        <f t="shared" ref="U376:U439" si="3372">O376</f>
        <v>-0.75876158627868495</v>
      </c>
      <c r="V376" s="4">
        <f t="shared" ref="V376:V439" si="3373">M377</f>
        <v>1.00854356690449E-2</v>
      </c>
      <c r="W376" s="4">
        <f t="shared" ref="W376:W439" si="3374">N377</f>
        <v>-7.7837044418304702E-4</v>
      </c>
      <c r="X376" s="4">
        <f t="shared" ref="X376:X439" si="3375">O377</f>
        <v>-5.7970932084369E-5</v>
      </c>
    </row>
    <row r="377" spans="2:24" x14ac:dyDescent="0.35">
      <c r="B377" t="s">
        <v>822</v>
      </c>
      <c r="D377">
        <f t="shared" ref="D377:D440" si="3376">FIND("vx,vy,vz ",$B377)</f>
        <v>1</v>
      </c>
      <c r="E377">
        <f t="shared" ref="E377" si="3377">FIND(" ",$B377,D377+8)</f>
        <v>9</v>
      </c>
      <c r="F377">
        <f t="shared" ref="F377:G377" si="3378">FIND(" ",$B377,E377+1)</f>
        <v>30</v>
      </c>
      <c r="G377">
        <f t="shared" si="3378"/>
        <v>52</v>
      </c>
      <c r="H377">
        <f t="shared" si="2912"/>
        <v>74</v>
      </c>
      <c r="J377" t="str">
        <f t="shared" ref="J377:J440" si="3379">LEFT($B377,D377-1)</f>
        <v/>
      </c>
      <c r="L377" s="2" t="s">
        <v>386</v>
      </c>
      <c r="M377" s="4">
        <f t="shared" si="2915"/>
        <v>1.00854356690449E-2</v>
      </c>
      <c r="N377" s="4">
        <f t="shared" si="2916"/>
        <v>-7.7837044418304702E-4</v>
      </c>
      <c r="O377" s="4">
        <f t="shared" si="2917"/>
        <v>-5.7970932084369E-5</v>
      </c>
    </row>
    <row r="378" spans="2:24" x14ac:dyDescent="0.35">
      <c r="B378" t="s">
        <v>466</v>
      </c>
      <c r="C378">
        <f t="shared" ref="C378:C441" si="3380">FIND(" ",$B378)</f>
        <v>4</v>
      </c>
      <c r="D378">
        <f t="shared" ref="D378:D441" si="3381">FIND(" x,y,z ",$B378)</f>
        <v>12</v>
      </c>
      <c r="E378">
        <f t="shared" ref="E378" si="3382">FIND(" ",$B378,D378+5)</f>
        <v>18</v>
      </c>
      <c r="F378">
        <f t="shared" ref="F378:G378" si="3383">FIND(" ",$B378,E378+1)</f>
        <v>39</v>
      </c>
      <c r="G378">
        <f t="shared" si="3383"/>
        <v>60</v>
      </c>
      <c r="H378">
        <f t="shared" si="2912"/>
        <v>81</v>
      </c>
      <c r="J378" t="str">
        <f t="shared" ref="J378:J441" si="3384">LEFT($B378,C378-1)</f>
        <v>238</v>
      </c>
      <c r="K378" t="str">
        <f t="shared" ref="K378:K441" si="3385">MID($B378, C378+1,D378-C378-1)</f>
        <v>Hypatia</v>
      </c>
      <c r="L378" s="2" t="s">
        <v>385</v>
      </c>
      <c r="M378" s="4">
        <f t="shared" si="2915"/>
        <v>2.4103099820551099</v>
      </c>
      <c r="N378" s="4">
        <f t="shared" si="2916"/>
        <v>1.05647921070592</v>
      </c>
      <c r="O378" s="4">
        <f t="shared" si="2917"/>
        <v>0.25082208134843298</v>
      </c>
      <c r="Q378" t="str">
        <f t="shared" ref="Q378:Q441" si="3386">J378</f>
        <v>238</v>
      </c>
      <c r="R378" t="str">
        <f t="shared" ref="R378:R441" si="3387">K378</f>
        <v>Hypatia</v>
      </c>
      <c r="S378" s="4">
        <f t="shared" ref="S378:S441" si="3388">M378</f>
        <v>2.4103099820551099</v>
      </c>
      <c r="T378" s="4">
        <f t="shared" ref="T378:T441" si="3389">N378</f>
        <v>1.05647921070592</v>
      </c>
      <c r="U378" s="4">
        <f t="shared" ref="U378:U441" si="3390">O378</f>
        <v>0.25082208134843298</v>
      </c>
      <c r="V378" s="4">
        <f t="shared" ref="V378:V441" si="3391">M379</f>
        <v>-4.6385998031024797E-3</v>
      </c>
      <c r="W378" s="4">
        <f t="shared" ref="W378:W441" si="3392">N379</f>
        <v>9.8556878355846207E-3</v>
      </c>
      <c r="X378" s="4">
        <f t="shared" ref="X378:X441" si="3393">O379</f>
        <v>1.84837593792242E-3</v>
      </c>
    </row>
    <row r="379" spans="2:24" x14ac:dyDescent="0.35">
      <c r="B379" t="s">
        <v>823</v>
      </c>
      <c r="D379">
        <f t="shared" ref="D379:D442" si="3394">FIND("vx,vy,vz ",$B379)</f>
        <v>1</v>
      </c>
      <c r="E379">
        <f t="shared" ref="E379" si="3395">FIND(" ",$B379,D379+8)</f>
        <v>9</v>
      </c>
      <c r="F379">
        <f t="shared" ref="F379:G379" si="3396">FIND(" ",$B379,E379+1)</f>
        <v>31</v>
      </c>
      <c r="G379">
        <f t="shared" si="3396"/>
        <v>52</v>
      </c>
      <c r="H379">
        <f t="shared" si="2912"/>
        <v>73</v>
      </c>
      <c r="J379" t="str">
        <f t="shared" ref="J379:J442" si="3397">LEFT($B379,D379-1)</f>
        <v/>
      </c>
      <c r="L379" s="2" t="s">
        <v>386</v>
      </c>
      <c r="M379" s="4">
        <f t="shared" si="2915"/>
        <v>-4.6385998031024797E-3</v>
      </c>
      <c r="N379" s="4">
        <f t="shared" si="2916"/>
        <v>9.8556878355846207E-3</v>
      </c>
      <c r="O379" s="4">
        <f t="shared" si="2917"/>
        <v>1.84837593792242E-3</v>
      </c>
    </row>
    <row r="380" spans="2:24" x14ac:dyDescent="0.35">
      <c r="B380" t="s">
        <v>824</v>
      </c>
      <c r="C380">
        <f t="shared" ref="C380:C443" si="3398">FIND(" ",$B380)</f>
        <v>4</v>
      </c>
      <c r="D380">
        <f t="shared" ref="D380:D443" si="3399">FIND(" x,y,z ",$B380)</f>
        <v>12</v>
      </c>
      <c r="E380">
        <f t="shared" ref="E380" si="3400">FIND(" ",$B380,D380+5)</f>
        <v>18</v>
      </c>
      <c r="F380">
        <f t="shared" ref="F380:G380" si="3401">FIND(" ",$B380,E380+1)</f>
        <v>40</v>
      </c>
      <c r="G380">
        <f t="shared" si="3401"/>
        <v>62</v>
      </c>
      <c r="H380">
        <f t="shared" si="2912"/>
        <v>84</v>
      </c>
      <c r="J380" t="str">
        <f t="shared" ref="J380:J443" si="3402">LEFT($B380,C380-1)</f>
        <v>240</v>
      </c>
      <c r="K380" t="str">
        <f t="shared" ref="K380:K443" si="3403">MID($B380, C380+1,D380-C380-1)</f>
        <v>Vanadis</v>
      </c>
      <c r="L380" s="2" t="s">
        <v>385</v>
      </c>
      <c r="M380" s="4">
        <f t="shared" si="2915"/>
        <v>-2.9217230670024401</v>
      </c>
      <c r="N380" s="4">
        <f t="shared" si="2916"/>
        <v>-0.80262394919787405</v>
      </c>
      <c r="O380" s="4">
        <f t="shared" si="2917"/>
        <v>-0.22845519234360401</v>
      </c>
      <c r="Q380" t="str">
        <f t="shared" ref="Q380:Q443" si="3404">J380</f>
        <v>240</v>
      </c>
      <c r="R380" t="str">
        <f t="shared" ref="R380:R443" si="3405">K380</f>
        <v>Vanadis</v>
      </c>
      <c r="S380" s="4">
        <f t="shared" ref="S380:S443" si="3406">M380</f>
        <v>-2.9217230670024401</v>
      </c>
      <c r="T380" s="4">
        <f t="shared" ref="T380:T443" si="3407">N380</f>
        <v>-0.80262394919787405</v>
      </c>
      <c r="U380" s="4">
        <f t="shared" ref="U380:U443" si="3408">O380</f>
        <v>-0.22845519234360401</v>
      </c>
      <c r="V380" s="4">
        <f t="shared" ref="V380:V443" si="3409">M381</f>
        <v>1.1194148494232E-3</v>
      </c>
      <c r="W380" s="4">
        <f t="shared" ref="W380:W443" si="3410">N381</f>
        <v>-8.3802467753812792E-3</v>
      </c>
      <c r="X380" s="4">
        <f t="shared" ref="X380:X443" si="3411">O381</f>
        <v>-3.5173102709219802E-3</v>
      </c>
    </row>
    <row r="381" spans="2:24" x14ac:dyDescent="0.35">
      <c r="B381" t="s">
        <v>825</v>
      </c>
      <c r="D381">
        <f t="shared" ref="D381:D444" si="3412">FIND("vx,vy,vz ",$B381)</f>
        <v>1</v>
      </c>
      <c r="E381">
        <f t="shared" ref="E381" si="3413">FIND(" ",$B381,D381+8)</f>
        <v>9</v>
      </c>
      <c r="F381">
        <f t="shared" ref="F381:G381" si="3414">FIND(" ",$B381,E381+1)</f>
        <v>30</v>
      </c>
      <c r="G381">
        <f t="shared" si="3414"/>
        <v>52</v>
      </c>
      <c r="H381">
        <f t="shared" si="2912"/>
        <v>74</v>
      </c>
      <c r="J381" t="str">
        <f t="shared" ref="J381:J444" si="3415">LEFT($B381,D381-1)</f>
        <v/>
      </c>
      <c r="L381" s="2" t="s">
        <v>386</v>
      </c>
      <c r="M381" s="4">
        <f t="shared" si="2915"/>
        <v>1.1194148494232E-3</v>
      </c>
      <c r="N381" s="4">
        <f t="shared" si="2916"/>
        <v>-8.3802467753812792E-3</v>
      </c>
      <c r="O381" s="4">
        <f t="shared" si="2917"/>
        <v>-3.5173102709219802E-3</v>
      </c>
    </row>
    <row r="382" spans="2:24" x14ac:dyDescent="0.35">
      <c r="B382" t="s">
        <v>826</v>
      </c>
      <c r="C382">
        <f t="shared" ref="C382:C445" si="3416">FIND(" ",$B382)</f>
        <v>4</v>
      </c>
      <c r="D382">
        <f t="shared" ref="D382:D445" si="3417">FIND(" x,y,z ",$B382)</f>
        <v>13</v>
      </c>
      <c r="E382">
        <f t="shared" ref="E382" si="3418">FIND(" ",$B382,D382+5)</f>
        <v>19</v>
      </c>
      <c r="F382">
        <f t="shared" ref="F382:G382" si="3419">FIND(" ",$B382,E382+1)</f>
        <v>40</v>
      </c>
      <c r="G382">
        <f t="shared" si="3419"/>
        <v>62</v>
      </c>
      <c r="H382">
        <f t="shared" si="2912"/>
        <v>84</v>
      </c>
      <c r="J382" t="str">
        <f t="shared" ref="J382:J445" si="3420">LEFT($B382,C382-1)</f>
        <v>241</v>
      </c>
      <c r="K382" t="str">
        <f t="shared" ref="K382:K445" si="3421">MID($B382, C382+1,D382-C382-1)</f>
        <v>Germania</v>
      </c>
      <c r="L382" s="2" t="s">
        <v>385</v>
      </c>
      <c r="M382" s="4">
        <f t="shared" si="2915"/>
        <v>2.1570261567058502</v>
      </c>
      <c r="N382" s="4">
        <f t="shared" si="2916"/>
        <v>-1.65036359698712</v>
      </c>
      <c r="O382" s="4">
        <f t="shared" si="2917"/>
        <v>-0.49424236775001901</v>
      </c>
      <c r="Q382" t="str">
        <f t="shared" ref="Q382:Q445" si="3422">J382</f>
        <v>241</v>
      </c>
      <c r="R382" t="str">
        <f t="shared" ref="R382:R445" si="3423">K382</f>
        <v>Germania</v>
      </c>
      <c r="S382" s="4">
        <f t="shared" ref="S382:S445" si="3424">M382</f>
        <v>2.1570261567058502</v>
      </c>
      <c r="T382" s="4">
        <f t="shared" ref="T382:T445" si="3425">N382</f>
        <v>-1.65036359698712</v>
      </c>
      <c r="U382" s="4">
        <f t="shared" ref="U382:U445" si="3426">O382</f>
        <v>-0.49424236775001901</v>
      </c>
      <c r="V382" s="4">
        <f t="shared" ref="V382:V445" si="3427">M383</f>
        <v>6.29683960248486E-3</v>
      </c>
      <c r="W382" s="4">
        <f t="shared" ref="W382:W445" si="3428">N383</f>
        <v>7.8127698852220196E-3</v>
      </c>
      <c r="X382" s="4">
        <f t="shared" ref="X382:X445" si="3429">O383</f>
        <v>4.0768249943728199E-3</v>
      </c>
    </row>
    <row r="383" spans="2:24" x14ac:dyDescent="0.35">
      <c r="B383" t="s">
        <v>467</v>
      </c>
      <c r="D383">
        <f t="shared" ref="D383:D446" si="3430">FIND("vx,vy,vz ",$B383)</f>
        <v>1</v>
      </c>
      <c r="E383">
        <f t="shared" ref="E383" si="3431">FIND(" ",$B383,D383+8)</f>
        <v>9</v>
      </c>
      <c r="F383">
        <f t="shared" ref="F383:G383" si="3432">FIND(" ",$B383,E383+1)</f>
        <v>30</v>
      </c>
      <c r="G383">
        <f t="shared" si="3432"/>
        <v>51</v>
      </c>
      <c r="H383">
        <f t="shared" si="2912"/>
        <v>72</v>
      </c>
      <c r="J383" t="str">
        <f t="shared" ref="J383:J446" si="3433">LEFT($B383,D383-1)</f>
        <v/>
      </c>
      <c r="L383" s="2" t="s">
        <v>386</v>
      </c>
      <c r="M383" s="4">
        <f t="shared" si="2915"/>
        <v>6.29683960248486E-3</v>
      </c>
      <c r="N383" s="4">
        <f t="shared" si="2916"/>
        <v>7.8127698852220196E-3</v>
      </c>
      <c r="O383" s="4">
        <f t="shared" si="2917"/>
        <v>4.0768249943728199E-3</v>
      </c>
    </row>
    <row r="384" spans="2:24" x14ac:dyDescent="0.35">
      <c r="B384" t="s">
        <v>827</v>
      </c>
      <c r="C384">
        <f t="shared" ref="C384:C447" si="3434">FIND(" ",$B384)</f>
        <v>4</v>
      </c>
      <c r="D384">
        <f t="shared" ref="D384:D447" si="3435">FIND(" x,y,z ",$B384)</f>
        <v>12</v>
      </c>
      <c r="E384">
        <f t="shared" ref="E384" si="3436">FIND(" ",$B384,D384+5)</f>
        <v>18</v>
      </c>
      <c r="F384">
        <f t="shared" ref="F384:G384" si="3437">FIND(" ",$B384,E384+1)</f>
        <v>39</v>
      </c>
      <c r="G384">
        <f t="shared" si="3437"/>
        <v>61</v>
      </c>
      <c r="H384">
        <f t="shared" si="2912"/>
        <v>83</v>
      </c>
      <c r="J384" t="str">
        <f t="shared" ref="J384:J447" si="3438">LEFT($B384,C384-1)</f>
        <v>247</v>
      </c>
      <c r="K384" t="str">
        <f t="shared" ref="K384:K447" si="3439">MID($B384, C384+1,D384-C384-1)</f>
        <v>Eukrate</v>
      </c>
      <c r="L384" s="2" t="s">
        <v>385</v>
      </c>
      <c r="M384" s="4">
        <f t="shared" si="2915"/>
        <v>2.1691259030922101</v>
      </c>
      <c r="N384" s="4">
        <f t="shared" si="2916"/>
        <v>-0.86622517177325498</v>
      </c>
      <c r="O384" s="4">
        <f t="shared" si="2917"/>
        <v>-0.99663407211331301</v>
      </c>
      <c r="Q384" t="str">
        <f t="shared" ref="Q384:Q447" si="3440">J384</f>
        <v>247</v>
      </c>
      <c r="R384" t="str">
        <f t="shared" ref="R384:R447" si="3441">K384</f>
        <v>Eukrate</v>
      </c>
      <c r="S384" s="4">
        <f t="shared" ref="S384:S447" si="3442">M384</f>
        <v>2.1691259030922101</v>
      </c>
      <c r="T384" s="4">
        <f t="shared" ref="T384:T447" si="3443">N384</f>
        <v>-0.86622517177325498</v>
      </c>
      <c r="U384" s="4">
        <f t="shared" ref="U384:U447" si="3444">O384</f>
        <v>-0.99663407211331301</v>
      </c>
      <c r="V384" s="4">
        <f t="shared" ref="V384:V447" si="3445">M385</f>
        <v>3.42598201334611E-3</v>
      </c>
      <c r="W384" s="4">
        <f t="shared" ref="W384:W447" si="3446">N385</f>
        <v>7.07507611881071E-3</v>
      </c>
      <c r="X384" s="4">
        <f t="shared" ref="X384:X447" si="3447">O385</f>
        <v>7.9550636822038091E-3</v>
      </c>
    </row>
    <row r="385" spans="2:24" x14ac:dyDescent="0.35">
      <c r="B385" t="s">
        <v>468</v>
      </c>
      <c r="D385">
        <f t="shared" ref="D385:D448" si="3448">FIND("vx,vy,vz ",$B385)</f>
        <v>1</v>
      </c>
      <c r="E385">
        <f t="shared" ref="E385" si="3449">FIND(" ",$B385,D385+8)</f>
        <v>9</v>
      </c>
      <c r="F385">
        <f t="shared" ref="F385:G385" si="3450">FIND(" ",$B385,E385+1)</f>
        <v>30</v>
      </c>
      <c r="G385">
        <f t="shared" si="3450"/>
        <v>51</v>
      </c>
      <c r="H385">
        <f t="shared" si="2912"/>
        <v>72</v>
      </c>
      <c r="J385" t="str">
        <f t="shared" ref="J385:J448" si="3451">LEFT($B385,D385-1)</f>
        <v/>
      </c>
      <c r="L385" s="2" t="s">
        <v>386</v>
      </c>
      <c r="M385" s="4">
        <f t="shared" si="2915"/>
        <v>3.42598201334611E-3</v>
      </c>
      <c r="N385" s="4">
        <f t="shared" si="2916"/>
        <v>7.07507611881071E-3</v>
      </c>
      <c r="O385" s="4">
        <f t="shared" si="2917"/>
        <v>7.9550636822038091E-3</v>
      </c>
    </row>
    <row r="386" spans="2:24" x14ac:dyDescent="0.35">
      <c r="B386" t="s">
        <v>828</v>
      </c>
      <c r="C386">
        <f t="shared" ref="C386:C449" si="3452">FIND(" ",$B386)</f>
        <v>4</v>
      </c>
      <c r="D386">
        <f t="shared" ref="D386:D449" si="3453">FIND(" x,y,z ",$B386)</f>
        <v>12</v>
      </c>
      <c r="E386">
        <f t="shared" ref="E386" si="3454">FIND(" ",$B386,D386+5)</f>
        <v>18</v>
      </c>
      <c r="F386">
        <f t="shared" ref="F386:G386" si="3455">FIND(" ",$B386,E386+1)</f>
        <v>39</v>
      </c>
      <c r="G386">
        <f t="shared" si="3455"/>
        <v>61</v>
      </c>
      <c r="H386">
        <f t="shared" si="2912"/>
        <v>83</v>
      </c>
      <c r="J386" t="str">
        <f t="shared" ref="J386:J449" si="3456">LEFT($B386,C386-1)</f>
        <v>250</v>
      </c>
      <c r="K386" t="str">
        <f t="shared" ref="K386:K449" si="3457">MID($B386, C386+1,D386-C386-1)</f>
        <v>Bettina</v>
      </c>
      <c r="L386" s="2" t="s">
        <v>385</v>
      </c>
      <c r="M386" s="4">
        <f t="shared" si="2915"/>
        <v>3.11119741622722</v>
      </c>
      <c r="N386" s="4">
        <f t="shared" si="2916"/>
        <v>-0.21321863074682901</v>
      </c>
      <c r="O386" s="4">
        <f t="shared" si="2917"/>
        <v>-0.51781310409445802</v>
      </c>
      <c r="Q386" t="str">
        <f t="shared" ref="Q386:Q449" si="3458">J386</f>
        <v>250</v>
      </c>
      <c r="R386" t="str">
        <f t="shared" ref="R386:R449" si="3459">K386</f>
        <v>Bettina</v>
      </c>
      <c r="S386" s="4">
        <f t="shared" ref="S386:S449" si="3460">M386</f>
        <v>3.11119741622722</v>
      </c>
      <c r="T386" s="4">
        <f t="shared" ref="T386:T449" si="3461">N386</f>
        <v>-0.21321863074682901</v>
      </c>
      <c r="U386" s="4">
        <f t="shared" ref="U386:U449" si="3462">O386</f>
        <v>-0.51781310409445802</v>
      </c>
      <c r="V386" s="4">
        <f t="shared" ref="V386:V449" si="3463">M387</f>
        <v>1.3231332942257901E-4</v>
      </c>
      <c r="W386" s="4">
        <f t="shared" ref="W386:W449" si="3464">N387</f>
        <v>7.9052110755418493E-3</v>
      </c>
      <c r="X386" s="4">
        <f t="shared" ref="X386:X449" si="3465">O387</f>
        <v>5.5353086221162102E-3</v>
      </c>
    </row>
    <row r="387" spans="2:24" x14ac:dyDescent="0.35">
      <c r="B387" t="s">
        <v>469</v>
      </c>
      <c r="D387">
        <f t="shared" ref="D387:D450" si="3466">FIND("vx,vy,vz ",$B387)</f>
        <v>1</v>
      </c>
      <c r="E387">
        <f t="shared" ref="E387" si="3467">FIND(" ",$B387,D387+8)</f>
        <v>9</v>
      </c>
      <c r="F387">
        <f t="shared" ref="F387:G387" si="3468">FIND(" ",$B387,E387+1)</f>
        <v>30</v>
      </c>
      <c r="G387">
        <f t="shared" si="3468"/>
        <v>51</v>
      </c>
      <c r="H387">
        <f t="shared" si="2912"/>
        <v>72</v>
      </c>
      <c r="J387" t="str">
        <f t="shared" ref="J387:J450" si="3469">LEFT($B387,D387-1)</f>
        <v/>
      </c>
      <c r="L387" s="2" t="s">
        <v>386</v>
      </c>
      <c r="M387" s="4">
        <f t="shared" si="2915"/>
        <v>1.3231332942257901E-4</v>
      </c>
      <c r="N387" s="4">
        <f t="shared" si="2916"/>
        <v>7.9052110755418493E-3</v>
      </c>
      <c r="O387" s="4">
        <f t="shared" si="2917"/>
        <v>5.5353086221162102E-3</v>
      </c>
    </row>
    <row r="388" spans="2:24" x14ac:dyDescent="0.35">
      <c r="B388" t="s">
        <v>829</v>
      </c>
      <c r="C388">
        <f t="shared" ref="C388:C451" si="3470">FIND(" ",$B388)</f>
        <v>4</v>
      </c>
      <c r="D388">
        <f t="shared" ref="D388:D451" si="3471">FIND(" x,y,z ",$B388)</f>
        <v>13</v>
      </c>
      <c r="E388">
        <f t="shared" ref="E388" si="3472">FIND(" ",$B388,D388+5)</f>
        <v>19</v>
      </c>
      <c r="F388">
        <f t="shared" ref="F388:G388" si="3473">FIND(" ",$B388,E388+1)</f>
        <v>41</v>
      </c>
      <c r="G388">
        <f t="shared" si="3473"/>
        <v>63</v>
      </c>
      <c r="H388">
        <f t="shared" si="2912"/>
        <v>85</v>
      </c>
      <c r="J388" t="str">
        <f t="shared" ref="J388:J451" si="3474">LEFT($B388,C388-1)</f>
        <v>259</v>
      </c>
      <c r="K388" t="str">
        <f t="shared" ref="K388:K451" si="3475">MID($B388, C388+1,D388-C388-1)</f>
        <v>Aletheia</v>
      </c>
      <c r="L388" s="2" t="s">
        <v>385</v>
      </c>
      <c r="M388" s="4">
        <f t="shared" si="2915"/>
        <v>-1.6273185708222999</v>
      </c>
      <c r="N388" s="4">
        <f t="shared" si="2916"/>
        <v>-2.1503375593057901</v>
      </c>
      <c r="O388" s="4">
        <f t="shared" si="2917"/>
        <v>-0.60940855201119004</v>
      </c>
      <c r="Q388" t="str">
        <f t="shared" ref="Q388:Q451" si="3476">J388</f>
        <v>259</v>
      </c>
      <c r="R388" t="str">
        <f t="shared" ref="R388:R451" si="3477">K388</f>
        <v>Aletheia</v>
      </c>
      <c r="S388" s="4">
        <f t="shared" ref="S388:S451" si="3478">M388</f>
        <v>-1.6273185708222999</v>
      </c>
      <c r="T388" s="4">
        <f t="shared" ref="T388:T451" si="3479">N388</f>
        <v>-2.1503375593057901</v>
      </c>
      <c r="U388" s="4">
        <f t="shared" ref="U388:U451" si="3480">O388</f>
        <v>-0.60940855201119004</v>
      </c>
      <c r="V388" s="4">
        <f t="shared" ref="V388:V451" si="3481">M389</f>
        <v>8.7490580666601103E-3</v>
      </c>
      <c r="W388" s="4">
        <f t="shared" ref="W388:W451" si="3482">N389</f>
        <v>-5.1499784861122602E-3</v>
      </c>
      <c r="X388" s="4">
        <f t="shared" ref="X388:X451" si="3483">O389</f>
        <v>-4.0871996731727204E-3</v>
      </c>
    </row>
    <row r="389" spans="2:24" x14ac:dyDescent="0.35">
      <c r="B389" t="s">
        <v>830</v>
      </c>
      <c r="D389">
        <f t="shared" ref="D389:D452" si="3484">FIND("vx,vy,vz ",$B389)</f>
        <v>1</v>
      </c>
      <c r="E389">
        <f t="shared" ref="E389" si="3485">FIND(" ",$B389,D389+8)</f>
        <v>9</v>
      </c>
      <c r="F389">
        <f t="shared" ref="F389:G389" si="3486">FIND(" ",$B389,E389+1)</f>
        <v>30</v>
      </c>
      <c r="G389">
        <f t="shared" si="3486"/>
        <v>52</v>
      </c>
      <c r="H389">
        <f t="shared" si="2912"/>
        <v>74</v>
      </c>
      <c r="J389" t="str">
        <f t="shared" ref="J389:J452" si="3487">LEFT($B389,D389-1)</f>
        <v/>
      </c>
      <c r="L389" s="2" t="s">
        <v>386</v>
      </c>
      <c r="M389" s="4">
        <f t="shared" si="2915"/>
        <v>8.7490580666601103E-3</v>
      </c>
      <c r="N389" s="4">
        <f t="shared" si="2916"/>
        <v>-5.1499784861122602E-3</v>
      </c>
      <c r="O389" s="4">
        <f t="shared" si="2917"/>
        <v>-4.0871996731727204E-3</v>
      </c>
    </row>
    <row r="390" spans="2:24" x14ac:dyDescent="0.35">
      <c r="B390" t="s">
        <v>470</v>
      </c>
      <c r="C390">
        <f t="shared" ref="C390:C453" si="3488">FIND(" ",$B390)</f>
        <v>4</v>
      </c>
      <c r="D390">
        <f t="shared" ref="D390:D453" si="3489">FIND(" x,y,z ",$B390)</f>
        <v>10</v>
      </c>
      <c r="E390">
        <f t="shared" ref="E390" si="3490">FIND(" ",$B390,D390+5)</f>
        <v>16</v>
      </c>
      <c r="F390">
        <f t="shared" ref="F390:G390" si="3491">FIND(" ",$B390,E390+1)</f>
        <v>37</v>
      </c>
      <c r="G390">
        <f t="shared" si="3491"/>
        <v>58</v>
      </c>
      <c r="H390">
        <f t="shared" ref="H390:H453" si="3492">LEN($B390)+1</f>
        <v>79</v>
      </c>
      <c r="J390" t="str">
        <f t="shared" ref="J390:J453" si="3493">LEFT($B390,C390-1)</f>
        <v>266</v>
      </c>
      <c r="K390" t="str">
        <f t="shared" ref="K390:K453" si="3494">MID($B390, C390+1,D390-C390-1)</f>
        <v>Aline</v>
      </c>
      <c r="L390" s="2" t="s">
        <v>385</v>
      </c>
      <c r="M390" s="4">
        <f t="shared" ref="M390:M453" si="3495">VALUE(MID($B390,E390,F390-E390))</f>
        <v>0.22996046878752699</v>
      </c>
      <c r="N390" s="4">
        <f t="shared" ref="N390:N453" si="3496">VALUE(MID($B390,F390,G390-F390))</f>
        <v>2.4079799903591401</v>
      </c>
      <c r="O390" s="4">
        <f t="shared" ref="O390:O453" si="3497">VALUE(MID($B390,G390,H390-G390))</f>
        <v>0.73680971818957697</v>
      </c>
      <c r="Q390" t="str">
        <f t="shared" ref="Q390:Q453" si="3498">J390</f>
        <v>266</v>
      </c>
      <c r="R390" t="str">
        <f t="shared" ref="R390:R453" si="3499">K390</f>
        <v>Aline</v>
      </c>
      <c r="S390" s="4">
        <f t="shared" ref="S390:S453" si="3500">M390</f>
        <v>0.22996046878752699</v>
      </c>
      <c r="T390" s="4">
        <f t="shared" ref="T390:T453" si="3501">N390</f>
        <v>2.4079799903591401</v>
      </c>
      <c r="U390" s="4">
        <f t="shared" ref="U390:U453" si="3502">O390</f>
        <v>0.73680971818957697</v>
      </c>
      <c r="V390" s="4">
        <f t="shared" ref="V390:V453" si="3503">M391</f>
        <v>-1.0856512774705999E-2</v>
      </c>
      <c r="W390" s="4">
        <f t="shared" ref="W390:W453" si="3504">N391</f>
        <v>2.9500235497579501E-3</v>
      </c>
      <c r="X390" s="4">
        <f t="shared" ref="X390:X453" si="3505">O391</f>
        <v>-1.38281503783151E-3</v>
      </c>
    </row>
    <row r="391" spans="2:24" x14ac:dyDescent="0.35">
      <c r="B391" t="s">
        <v>831</v>
      </c>
      <c r="D391">
        <f t="shared" ref="D391:D454" si="3506">FIND("vx,vy,vz ",$B391)</f>
        <v>1</v>
      </c>
      <c r="E391">
        <f t="shared" ref="E391" si="3507">FIND(" ",$B391,D391+8)</f>
        <v>9</v>
      </c>
      <c r="F391">
        <f t="shared" ref="F391:G391" si="3508">FIND(" ",$B391,E391+1)</f>
        <v>31</v>
      </c>
      <c r="G391">
        <f t="shared" si="3508"/>
        <v>52</v>
      </c>
      <c r="H391">
        <f t="shared" si="3492"/>
        <v>74</v>
      </c>
      <c r="J391" t="str">
        <f t="shared" ref="J391:J454" si="3509">LEFT($B391,D391-1)</f>
        <v/>
      </c>
      <c r="L391" s="2" t="s">
        <v>386</v>
      </c>
      <c r="M391" s="4">
        <f t="shared" si="3495"/>
        <v>-1.0856512774705999E-2</v>
      </c>
      <c r="N391" s="4">
        <f t="shared" si="3496"/>
        <v>2.9500235497579501E-3</v>
      </c>
      <c r="O391" s="4">
        <f t="shared" si="3497"/>
        <v>-1.38281503783151E-3</v>
      </c>
    </row>
    <row r="392" spans="2:24" x14ac:dyDescent="0.35">
      <c r="B392" t="s">
        <v>832</v>
      </c>
      <c r="C392">
        <f t="shared" ref="C392:C455" si="3510">FIND(" ",$B392)</f>
        <v>4</v>
      </c>
      <c r="D392">
        <f t="shared" ref="D392:D455" si="3511">FIND(" x,y,z ",$B392)</f>
        <v>11</v>
      </c>
      <c r="E392">
        <f t="shared" ref="E392" si="3512">FIND(" ",$B392,D392+5)</f>
        <v>17</v>
      </c>
      <c r="F392">
        <f t="shared" ref="F392:G392" si="3513">FIND(" ",$B392,E392+1)</f>
        <v>38</v>
      </c>
      <c r="G392">
        <f t="shared" si="3513"/>
        <v>60</v>
      </c>
      <c r="H392">
        <f t="shared" si="3492"/>
        <v>82</v>
      </c>
      <c r="J392" t="str">
        <f t="shared" ref="J392:J455" si="3514">LEFT($B392,C392-1)</f>
        <v>268</v>
      </c>
      <c r="K392" t="str">
        <f t="shared" ref="K392:K455" si="3515">MID($B392, C392+1,D392-C392-1)</f>
        <v>Adorea</v>
      </c>
      <c r="L392" s="2" t="s">
        <v>385</v>
      </c>
      <c r="M392" s="4">
        <f t="shared" si="3495"/>
        <v>0.63974966971234704</v>
      </c>
      <c r="N392" s="4">
        <f t="shared" si="3496"/>
        <v>-2.7946173988226199</v>
      </c>
      <c r="O392" s="4">
        <f t="shared" si="3497"/>
        <v>-1.16286231504573</v>
      </c>
      <c r="Q392" t="str">
        <f t="shared" ref="Q392:Q455" si="3516">J392</f>
        <v>268</v>
      </c>
      <c r="R392" t="str">
        <f t="shared" ref="R392:R455" si="3517">K392</f>
        <v>Adorea</v>
      </c>
      <c r="S392" s="4">
        <f t="shared" ref="S392:S455" si="3518">M392</f>
        <v>0.63974966971234704</v>
      </c>
      <c r="T392" s="4">
        <f t="shared" ref="T392:T455" si="3519">N392</f>
        <v>-2.7946173988226199</v>
      </c>
      <c r="U392" s="4">
        <f t="shared" ref="U392:U455" si="3520">O392</f>
        <v>-1.16286231504573</v>
      </c>
      <c r="V392" s="4">
        <f t="shared" ref="V392:V455" si="3521">M393</f>
        <v>9.7462926614594308E-3</v>
      </c>
      <c r="W392" s="4">
        <f t="shared" ref="W392:W455" si="3522">N393</f>
        <v>7.9580244821280495E-4</v>
      </c>
      <c r="X392" s="4">
        <f t="shared" ref="X392:X455" si="3523">O393</f>
        <v>-5.5548373269037997E-5</v>
      </c>
    </row>
    <row r="393" spans="2:24" x14ac:dyDescent="0.35">
      <c r="B393" t="s">
        <v>833</v>
      </c>
      <c r="D393">
        <f t="shared" ref="D393:D456" si="3524">FIND("vx,vy,vz ",$B393)</f>
        <v>1</v>
      </c>
      <c r="E393">
        <f t="shared" ref="E393" si="3525">FIND(" ",$B393,D393+8)</f>
        <v>9</v>
      </c>
      <c r="F393">
        <f t="shared" ref="F393:G393" si="3526">FIND(" ",$B393,E393+1)</f>
        <v>30</v>
      </c>
      <c r="G393">
        <f t="shared" si="3526"/>
        <v>51</v>
      </c>
      <c r="H393">
        <f t="shared" si="3492"/>
        <v>73</v>
      </c>
      <c r="J393" t="str">
        <f t="shared" ref="J393:J456" si="3527">LEFT($B393,D393-1)</f>
        <v/>
      </c>
      <c r="L393" s="2" t="s">
        <v>386</v>
      </c>
      <c r="M393" s="4">
        <f t="shared" si="3495"/>
        <v>9.7462926614594308E-3</v>
      </c>
      <c r="N393" s="4">
        <f t="shared" si="3496"/>
        <v>7.9580244821280495E-4</v>
      </c>
      <c r="O393" s="4">
        <f t="shared" si="3497"/>
        <v>-5.5548373269037997E-5</v>
      </c>
    </row>
    <row r="394" spans="2:24" x14ac:dyDescent="0.35">
      <c r="B394" t="s">
        <v>471</v>
      </c>
      <c r="C394">
        <f t="shared" ref="C394:C457" si="3528">FIND(" ",$B394)</f>
        <v>4</v>
      </c>
      <c r="D394">
        <f t="shared" ref="D394:D457" si="3529">FIND(" x,y,z ",$B394)</f>
        <v>14</v>
      </c>
      <c r="E394">
        <f t="shared" ref="E394" si="3530">FIND(" ",$B394,D394+5)</f>
        <v>20</v>
      </c>
      <c r="F394">
        <f t="shared" ref="F394:G394" si="3531">FIND(" ",$B394,E394+1)</f>
        <v>41</v>
      </c>
      <c r="G394">
        <f t="shared" si="3531"/>
        <v>62</v>
      </c>
      <c r="H394">
        <f t="shared" si="3492"/>
        <v>83</v>
      </c>
      <c r="J394" t="str">
        <f t="shared" ref="J394:J457" si="3532">LEFT($B394,C394-1)</f>
        <v>275</v>
      </c>
      <c r="K394" t="str">
        <f t="shared" ref="K394:K457" si="3533">MID($B394, C394+1,D394-C394-1)</f>
        <v>Sapientia</v>
      </c>
      <c r="L394" s="2" t="s">
        <v>385</v>
      </c>
      <c r="M394" s="4">
        <f t="shared" si="3495"/>
        <v>2.66010641001203</v>
      </c>
      <c r="N394" s="4">
        <f t="shared" si="3496"/>
        <v>1.52456509045204</v>
      </c>
      <c r="O394" s="4">
        <f t="shared" si="3497"/>
        <v>0.38984984590131599</v>
      </c>
      <c r="Q394" t="str">
        <f t="shared" ref="Q394:Q457" si="3534">J394</f>
        <v>275</v>
      </c>
      <c r="R394" t="str">
        <f t="shared" ref="R394:R457" si="3535">K394</f>
        <v>Sapientia</v>
      </c>
      <c r="S394" s="4">
        <f t="shared" ref="S394:S457" si="3536">M394</f>
        <v>2.66010641001203</v>
      </c>
      <c r="T394" s="4">
        <f t="shared" ref="T394:T457" si="3537">N394</f>
        <v>1.52456509045204</v>
      </c>
      <c r="U394" s="4">
        <f t="shared" ref="U394:U457" si="3538">O394</f>
        <v>0.38984984590131599</v>
      </c>
      <c r="V394" s="4">
        <f t="shared" ref="V394:V457" si="3539">M395</f>
        <v>-5.5343177910851301E-3</v>
      </c>
      <c r="W394" s="4">
        <f t="shared" ref="W394:W457" si="3540">N395</f>
        <v>6.7920876956834297E-3</v>
      </c>
      <c r="X394" s="4">
        <f t="shared" ref="X394:X457" si="3541">O395</f>
        <v>2.8297939130366699E-3</v>
      </c>
    </row>
    <row r="395" spans="2:24" x14ac:dyDescent="0.35">
      <c r="B395" t="s">
        <v>834</v>
      </c>
      <c r="D395">
        <f t="shared" ref="D395:D458" si="3542">FIND("vx,vy,vz ",$B395)</f>
        <v>1</v>
      </c>
      <c r="E395">
        <f t="shared" ref="E395" si="3543">FIND(" ",$B395,D395+8)</f>
        <v>9</v>
      </c>
      <c r="F395">
        <f t="shared" ref="F395:G395" si="3544">FIND(" ",$B395,E395+1)</f>
        <v>31</v>
      </c>
      <c r="G395">
        <f t="shared" si="3544"/>
        <v>52</v>
      </c>
      <c r="H395">
        <f t="shared" si="3492"/>
        <v>73</v>
      </c>
      <c r="J395" t="str">
        <f t="shared" ref="J395:J458" si="3545">LEFT($B395,D395-1)</f>
        <v/>
      </c>
      <c r="L395" s="2" t="s">
        <v>386</v>
      </c>
      <c r="M395" s="4">
        <f t="shared" si="3495"/>
        <v>-5.5343177910851301E-3</v>
      </c>
      <c r="N395" s="4">
        <f t="shared" si="3496"/>
        <v>6.7920876956834297E-3</v>
      </c>
      <c r="O395" s="4">
        <f t="shared" si="3497"/>
        <v>2.8297939130366699E-3</v>
      </c>
    </row>
    <row r="396" spans="2:24" x14ac:dyDescent="0.35">
      <c r="B396" t="s">
        <v>835</v>
      </c>
      <c r="C396">
        <f t="shared" ref="C396:C459" si="3546">FIND(" ",$B396)</f>
        <v>4</v>
      </c>
      <c r="D396">
        <f t="shared" ref="D396:D459" si="3547">FIND(" x,y,z ",$B396)</f>
        <v>13</v>
      </c>
      <c r="E396">
        <f t="shared" ref="E396" si="3548">FIND(" ",$B396,D396+5)</f>
        <v>19</v>
      </c>
      <c r="F396">
        <f t="shared" ref="F396:G396" si="3549">FIND(" ",$B396,E396+1)</f>
        <v>41</v>
      </c>
      <c r="G396">
        <f t="shared" si="3549"/>
        <v>62</v>
      </c>
      <c r="H396">
        <f t="shared" si="3492"/>
        <v>84</v>
      </c>
      <c r="J396" t="str">
        <f t="shared" ref="J396:J459" si="3550">LEFT($B396,C396-1)</f>
        <v>276</v>
      </c>
      <c r="K396" t="str">
        <f t="shared" ref="K396:K459" si="3551">MID($B396, C396+1,D396-C396-1)</f>
        <v>Adelheid</v>
      </c>
      <c r="L396" s="2" t="s">
        <v>385</v>
      </c>
      <c r="M396" s="4">
        <f t="shared" si="3495"/>
        <v>-1.2402807426376601</v>
      </c>
      <c r="N396" s="4">
        <f t="shared" si="3496"/>
        <v>2.6490296978679702</v>
      </c>
      <c r="O396" s="4">
        <f t="shared" si="3497"/>
        <v>-2.3688532806399199E-2</v>
      </c>
      <c r="Q396" t="str">
        <f t="shared" ref="Q396:Q459" si="3552">J396</f>
        <v>276</v>
      </c>
      <c r="R396" t="str">
        <f t="shared" ref="R396:R459" si="3553">K396</f>
        <v>Adelheid</v>
      </c>
      <c r="S396" s="4">
        <f t="shared" ref="S396:S459" si="3554">M396</f>
        <v>-1.2402807426376601</v>
      </c>
      <c r="T396" s="4">
        <f t="shared" ref="T396:T459" si="3555">N396</f>
        <v>2.6490296978679702</v>
      </c>
      <c r="U396" s="4">
        <f t="shared" ref="U396:U459" si="3556">O396</f>
        <v>-2.3688532806399199E-2</v>
      </c>
      <c r="V396" s="4">
        <f t="shared" ref="V396:V459" si="3557">M397</f>
        <v>-9.1297557373203296E-3</v>
      </c>
      <c r="W396" s="4">
        <f t="shared" ref="W396:W459" si="3558">N397</f>
        <v>-4.3872174688022398E-3</v>
      </c>
      <c r="X396" s="4">
        <f t="shared" ref="X396:X459" si="3559">O397</f>
        <v>-2.1823113426555499E-3</v>
      </c>
    </row>
    <row r="397" spans="2:24" x14ac:dyDescent="0.35">
      <c r="B397" t="s">
        <v>836</v>
      </c>
      <c r="D397">
        <f t="shared" ref="D397:D460" si="3560">FIND("vx,vy,vz ",$B397)</f>
        <v>1</v>
      </c>
      <c r="E397">
        <f t="shared" ref="E397" si="3561">FIND(" ",$B397,D397+8)</f>
        <v>9</v>
      </c>
      <c r="F397">
        <f t="shared" ref="F397:G397" si="3562">FIND(" ",$B397,E397+1)</f>
        <v>31</v>
      </c>
      <c r="G397">
        <f t="shared" si="3562"/>
        <v>53</v>
      </c>
      <c r="H397">
        <f t="shared" si="3492"/>
        <v>75</v>
      </c>
      <c r="J397" t="str">
        <f t="shared" ref="J397:J460" si="3563">LEFT($B397,D397-1)</f>
        <v/>
      </c>
      <c r="L397" s="2" t="s">
        <v>386</v>
      </c>
      <c r="M397" s="4">
        <f t="shared" si="3495"/>
        <v>-9.1297557373203296E-3</v>
      </c>
      <c r="N397" s="4">
        <f t="shared" si="3496"/>
        <v>-4.3872174688022398E-3</v>
      </c>
      <c r="O397" s="4">
        <f t="shared" si="3497"/>
        <v>-2.1823113426555499E-3</v>
      </c>
    </row>
    <row r="398" spans="2:24" x14ac:dyDescent="0.35">
      <c r="B398" t="s">
        <v>837</v>
      </c>
      <c r="C398">
        <f t="shared" ref="C398:C461" si="3564">FIND(" ",$B398)</f>
        <v>4</v>
      </c>
      <c r="D398">
        <f t="shared" ref="D398:D461" si="3565">FIND(" x,y,z ",$B398)</f>
        <v>9</v>
      </c>
      <c r="E398">
        <f t="shared" ref="E398" si="3566">FIND(" ",$B398,D398+5)</f>
        <v>15</v>
      </c>
      <c r="F398">
        <f t="shared" ref="F398:G398" si="3567">FIND(" ",$B398,E398+1)</f>
        <v>37</v>
      </c>
      <c r="G398">
        <f t="shared" si="3567"/>
        <v>58</v>
      </c>
      <c r="H398">
        <f t="shared" si="3492"/>
        <v>80</v>
      </c>
      <c r="J398" t="str">
        <f t="shared" ref="J398:J461" si="3568">LEFT($B398,C398-1)</f>
        <v>283</v>
      </c>
      <c r="K398" t="str">
        <f t="shared" ref="K398:K461" si="3569">MID($B398, C398+1,D398-C398-1)</f>
        <v>Emma</v>
      </c>
      <c r="L398" s="2" t="s">
        <v>385</v>
      </c>
      <c r="M398" s="4">
        <f t="shared" si="3495"/>
        <v>-3.4671009754278899</v>
      </c>
      <c r="N398" s="4">
        <f t="shared" si="3496"/>
        <v>0.32684546954911098</v>
      </c>
      <c r="O398" s="4">
        <f t="shared" si="3497"/>
        <v>-0.27392191886155598</v>
      </c>
      <c r="Q398" t="str">
        <f t="shared" ref="Q398:Q461" si="3570">J398</f>
        <v>283</v>
      </c>
      <c r="R398" t="str">
        <f t="shared" ref="R398:R461" si="3571">K398</f>
        <v>Emma</v>
      </c>
      <c r="S398" s="4">
        <f t="shared" ref="S398:S461" si="3572">M398</f>
        <v>-3.4671009754278899</v>
      </c>
      <c r="T398" s="4">
        <f t="shared" ref="T398:T461" si="3573">N398</f>
        <v>0.32684546954911098</v>
      </c>
      <c r="U398" s="4">
        <f t="shared" ref="U398:U461" si="3574">O398</f>
        <v>-0.27392191886155598</v>
      </c>
      <c r="V398" s="4">
        <f t="shared" ref="V398:V461" si="3575">M399</f>
        <v>-4.08626057531563E-4</v>
      </c>
      <c r="W398" s="4">
        <f t="shared" ref="W398:W461" si="3576">N399</f>
        <v>-7.4802047676843803E-3</v>
      </c>
      <c r="X398" s="4">
        <f t="shared" ref="X398:X461" si="3577">O399</f>
        <v>-4.0477472644488604E-3</v>
      </c>
    </row>
    <row r="399" spans="2:24" x14ac:dyDescent="0.35">
      <c r="B399" t="s">
        <v>838</v>
      </c>
      <c r="D399">
        <f t="shared" ref="D399:D462" si="3578">FIND("vx,vy,vz ",$B399)</f>
        <v>1</v>
      </c>
      <c r="E399">
        <f t="shared" ref="E399" si="3579">FIND(" ",$B399,D399+8)</f>
        <v>9</v>
      </c>
      <c r="F399">
        <f t="shared" ref="F399:G399" si="3580">FIND(" ",$B399,E399+1)</f>
        <v>31</v>
      </c>
      <c r="G399">
        <f t="shared" si="3580"/>
        <v>53</v>
      </c>
      <c r="H399">
        <f t="shared" si="3492"/>
        <v>75</v>
      </c>
      <c r="J399" t="str">
        <f t="shared" ref="J399:J462" si="3581">LEFT($B399,D399-1)</f>
        <v/>
      </c>
      <c r="L399" s="2" t="s">
        <v>386</v>
      </c>
      <c r="M399" s="4">
        <f t="shared" si="3495"/>
        <v>-4.08626057531563E-4</v>
      </c>
      <c r="N399" s="4">
        <f t="shared" si="3496"/>
        <v>-7.4802047676843803E-3</v>
      </c>
      <c r="O399" s="4">
        <f t="shared" si="3497"/>
        <v>-4.0477472644488604E-3</v>
      </c>
    </row>
    <row r="400" spans="2:24" x14ac:dyDescent="0.35">
      <c r="B400" t="s">
        <v>839</v>
      </c>
      <c r="C400">
        <f t="shared" ref="C400:C463" si="3582">FIND(" ",$B400)</f>
        <v>4</v>
      </c>
      <c r="D400">
        <f t="shared" ref="D400:D463" si="3583">FIND(" x,y,z ",$B400)</f>
        <v>13</v>
      </c>
      <c r="E400">
        <f t="shared" ref="E400" si="3584">FIND(" ",$B400,D400+5)</f>
        <v>19</v>
      </c>
      <c r="F400">
        <f t="shared" ref="F400:G400" si="3585">FIND(" ",$B400,E400+1)</f>
        <v>40</v>
      </c>
      <c r="G400">
        <f t="shared" si="3585"/>
        <v>61</v>
      </c>
      <c r="H400">
        <f t="shared" si="3492"/>
        <v>83</v>
      </c>
      <c r="J400" t="str">
        <f t="shared" ref="J400:J463" si="3586">LEFT($B400,C400-1)</f>
        <v>287</v>
      </c>
      <c r="K400" t="str">
        <f t="shared" ref="K400:K463" si="3587">MID($B400, C400+1,D400-C400-1)</f>
        <v>Nephthys</v>
      </c>
      <c r="L400" s="2" t="s">
        <v>385</v>
      </c>
      <c r="M400" s="4">
        <f t="shared" si="3495"/>
        <v>2.2722701532293001</v>
      </c>
      <c r="N400" s="4">
        <f t="shared" si="3496"/>
        <v>0.68238228397657796</v>
      </c>
      <c r="O400" s="4">
        <f t="shared" si="3497"/>
        <v>-6.0915050989619801E-2</v>
      </c>
      <c r="Q400" t="str">
        <f t="shared" ref="Q400:Q463" si="3588">J400</f>
        <v>287</v>
      </c>
      <c r="R400" t="str">
        <f t="shared" ref="R400:R463" si="3589">K400</f>
        <v>Nephthys</v>
      </c>
      <c r="S400" s="4">
        <f t="shared" ref="S400:S463" si="3590">M400</f>
        <v>2.2722701532293001</v>
      </c>
      <c r="T400" s="4">
        <f t="shared" ref="T400:T463" si="3591">N400</f>
        <v>0.68238228397657796</v>
      </c>
      <c r="U400" s="4">
        <f t="shared" ref="U400:U463" si="3592">O400</f>
        <v>-6.0915050989619801E-2</v>
      </c>
      <c r="V400" s="4">
        <f t="shared" ref="V400:V463" si="3593">M401</f>
        <v>-2.7583314171386198E-3</v>
      </c>
      <c r="W400" s="4">
        <f t="shared" ref="W400:W463" si="3594">N401</f>
        <v>1.03016509137107E-2</v>
      </c>
      <c r="X400" s="4">
        <f t="shared" ref="X400:X463" si="3595">O401</f>
        <v>3.14442057190163E-3</v>
      </c>
    </row>
    <row r="401" spans="2:24" x14ac:dyDescent="0.35">
      <c r="B401" t="s">
        <v>840</v>
      </c>
      <c r="D401">
        <f t="shared" ref="D401:D464" si="3596">FIND("vx,vy,vz ",$B401)</f>
        <v>1</v>
      </c>
      <c r="E401">
        <f t="shared" ref="E401" si="3597">FIND(" ",$B401,D401+8)</f>
        <v>9</v>
      </c>
      <c r="F401">
        <f t="shared" ref="F401:G401" si="3598">FIND(" ",$B401,E401+1)</f>
        <v>31</v>
      </c>
      <c r="G401">
        <f t="shared" si="3598"/>
        <v>52</v>
      </c>
      <c r="H401">
        <f t="shared" si="3492"/>
        <v>73</v>
      </c>
      <c r="J401" t="str">
        <f t="shared" ref="J401:J464" si="3599">LEFT($B401,D401-1)</f>
        <v/>
      </c>
      <c r="L401" s="2" t="s">
        <v>386</v>
      </c>
      <c r="M401" s="4">
        <f t="shared" si="3495"/>
        <v>-2.7583314171386198E-3</v>
      </c>
      <c r="N401" s="4">
        <f t="shared" si="3496"/>
        <v>1.03016509137107E-2</v>
      </c>
      <c r="O401" s="4">
        <f t="shared" si="3497"/>
        <v>3.14442057190163E-3</v>
      </c>
    </row>
    <row r="402" spans="2:24" x14ac:dyDescent="0.35">
      <c r="B402" t="s">
        <v>841</v>
      </c>
      <c r="C402">
        <f t="shared" ref="C402:C465" si="3600">FIND(" ",$B402)</f>
        <v>4</v>
      </c>
      <c r="D402">
        <f t="shared" ref="D402:D465" si="3601">FIND(" x,y,z ",$B402)</f>
        <v>14</v>
      </c>
      <c r="E402">
        <f t="shared" ref="E402" si="3602">FIND(" ",$B402,D402+5)</f>
        <v>20</v>
      </c>
      <c r="F402">
        <f t="shared" ref="F402:G402" si="3603">FIND(" ",$B402,E402+1)</f>
        <v>42</v>
      </c>
      <c r="G402">
        <f t="shared" si="3603"/>
        <v>64</v>
      </c>
      <c r="H402">
        <f t="shared" si="3492"/>
        <v>86</v>
      </c>
      <c r="J402" t="str">
        <f t="shared" ref="J402:J465" si="3604">LEFT($B402,C402-1)</f>
        <v>303</v>
      </c>
      <c r="K402" t="str">
        <f t="shared" ref="K402:K465" si="3605">MID($B402, C402+1,D402-C402-1)</f>
        <v>Josephina</v>
      </c>
      <c r="L402" s="2" t="s">
        <v>385</v>
      </c>
      <c r="M402" s="4">
        <f t="shared" si="3495"/>
        <v>-2.7144564871182699</v>
      </c>
      <c r="N402" s="4">
        <f t="shared" si="3496"/>
        <v>-1.56938355444877</v>
      </c>
      <c r="O402" s="4">
        <f t="shared" si="3497"/>
        <v>-1.00760701278543</v>
      </c>
      <c r="Q402" t="str">
        <f t="shared" ref="Q402:Q465" si="3606">J402</f>
        <v>303</v>
      </c>
      <c r="R402" t="str">
        <f t="shared" ref="R402:R465" si="3607">K402</f>
        <v>Josephina</v>
      </c>
      <c r="S402" s="4">
        <f t="shared" ref="S402:S465" si="3608">M402</f>
        <v>-2.7144564871182699</v>
      </c>
      <c r="T402" s="4">
        <f t="shared" ref="T402:T465" si="3609">N402</f>
        <v>-1.56938355444877</v>
      </c>
      <c r="U402" s="4">
        <f t="shared" ref="U402:U465" si="3610">O402</f>
        <v>-1.00760701278543</v>
      </c>
      <c r="V402" s="4">
        <f t="shared" ref="V402:V465" si="3611">M403</f>
        <v>4.9774130779008403E-3</v>
      </c>
      <c r="W402" s="4">
        <f t="shared" ref="W402:W465" si="3612">N403</f>
        <v>-6.7902269568683301E-3</v>
      </c>
      <c r="X402" s="4">
        <f t="shared" ref="X402:X465" si="3613">O403</f>
        <v>-3.75462682422787E-3</v>
      </c>
    </row>
    <row r="403" spans="2:24" x14ac:dyDescent="0.35">
      <c r="B403" t="s">
        <v>842</v>
      </c>
      <c r="D403">
        <f t="shared" ref="D403:D466" si="3614">FIND("vx,vy,vz ",$B403)</f>
        <v>1</v>
      </c>
      <c r="E403">
        <f t="shared" ref="E403" si="3615">FIND(" ",$B403,D403+8)</f>
        <v>9</v>
      </c>
      <c r="F403">
        <f t="shared" ref="F403:G403" si="3616">FIND(" ",$B403,E403+1)</f>
        <v>30</v>
      </c>
      <c r="G403">
        <f t="shared" si="3616"/>
        <v>52</v>
      </c>
      <c r="H403">
        <f t="shared" si="3492"/>
        <v>74</v>
      </c>
      <c r="J403" t="str">
        <f t="shared" ref="J403:J466" si="3617">LEFT($B403,D403-1)</f>
        <v/>
      </c>
      <c r="L403" s="2" t="s">
        <v>386</v>
      </c>
      <c r="M403" s="4">
        <f t="shared" si="3495"/>
        <v>4.9774130779008403E-3</v>
      </c>
      <c r="N403" s="4">
        <f t="shared" si="3496"/>
        <v>-6.7902269568683301E-3</v>
      </c>
      <c r="O403" s="4">
        <f t="shared" si="3497"/>
        <v>-3.75462682422787E-3</v>
      </c>
    </row>
    <row r="404" spans="2:24" x14ac:dyDescent="0.35">
      <c r="B404" t="s">
        <v>843</v>
      </c>
      <c r="C404">
        <f t="shared" ref="C404:C467" si="3618">FIND(" ",$B404)</f>
        <v>4</v>
      </c>
      <c r="D404">
        <f t="shared" ref="D404:D467" si="3619">FIND(" x,y,z ",$B404)</f>
        <v>9</v>
      </c>
      <c r="E404">
        <f t="shared" ref="E404" si="3620">FIND(" ",$B404,D404+5)</f>
        <v>15</v>
      </c>
      <c r="F404">
        <f t="shared" ref="F404:G404" si="3621">FIND(" ",$B404,E404+1)</f>
        <v>37</v>
      </c>
      <c r="G404">
        <f t="shared" si="3621"/>
        <v>58</v>
      </c>
      <c r="H404">
        <f t="shared" si="3492"/>
        <v>79</v>
      </c>
      <c r="J404" t="str">
        <f t="shared" ref="J404:J467" si="3622">LEFT($B404,C404-1)</f>
        <v>304</v>
      </c>
      <c r="K404" t="str">
        <f t="shared" ref="K404:K467" si="3623">MID($B404, C404+1,D404-C404-1)</f>
        <v>Olga</v>
      </c>
      <c r="L404" s="2" t="s">
        <v>385</v>
      </c>
      <c r="M404" s="4">
        <f t="shared" si="3495"/>
        <v>-2.7689859670868899</v>
      </c>
      <c r="N404" s="4">
        <f t="shared" si="3496"/>
        <v>0.84174311796985601</v>
      </c>
      <c r="O404" s="4">
        <f t="shared" si="3497"/>
        <v>0.394982651347284</v>
      </c>
      <c r="Q404" t="str">
        <f t="shared" ref="Q404:Q467" si="3624">J404</f>
        <v>304</v>
      </c>
      <c r="R404" t="str">
        <f t="shared" ref="R404:R467" si="3625">K404</f>
        <v>Olga</v>
      </c>
      <c r="S404" s="4">
        <f t="shared" ref="S404:S467" si="3626">M404</f>
        <v>-2.7689859670868899</v>
      </c>
      <c r="T404" s="4">
        <f t="shared" ref="T404:T467" si="3627">N404</f>
        <v>0.84174311796985601</v>
      </c>
      <c r="U404" s="4">
        <f t="shared" ref="U404:U467" si="3628">O404</f>
        <v>0.394982651347284</v>
      </c>
      <c r="V404" s="4">
        <f t="shared" ref="V404:V467" si="3629">M405</f>
        <v>-2.2483820843160599E-3</v>
      </c>
      <c r="W404" s="4">
        <f t="shared" ref="W404:W467" si="3630">N405</f>
        <v>-8.5615651265727299E-3</v>
      </c>
      <c r="X404" s="4">
        <f t="shared" ref="X404:X467" si="3631">O405</f>
        <v>-1.07443823789027E-3</v>
      </c>
    </row>
    <row r="405" spans="2:24" x14ac:dyDescent="0.35">
      <c r="B405" t="s">
        <v>844</v>
      </c>
      <c r="D405">
        <f t="shared" ref="D405:D468" si="3632">FIND("vx,vy,vz ",$B405)</f>
        <v>1</v>
      </c>
      <c r="E405">
        <f t="shared" ref="E405" si="3633">FIND(" ",$B405,D405+8)</f>
        <v>9</v>
      </c>
      <c r="F405">
        <f t="shared" ref="F405:G405" si="3634">FIND(" ",$B405,E405+1)</f>
        <v>31</v>
      </c>
      <c r="G405">
        <f t="shared" si="3634"/>
        <v>53</v>
      </c>
      <c r="H405">
        <f t="shared" si="3492"/>
        <v>75</v>
      </c>
      <c r="J405" t="str">
        <f t="shared" ref="J405:J468" si="3635">LEFT($B405,D405-1)</f>
        <v/>
      </c>
      <c r="L405" s="2" t="s">
        <v>386</v>
      </c>
      <c r="M405" s="4">
        <f t="shared" si="3495"/>
        <v>-2.2483820843160599E-3</v>
      </c>
      <c r="N405" s="4">
        <f t="shared" si="3496"/>
        <v>-8.5615651265727299E-3</v>
      </c>
      <c r="O405" s="4">
        <f t="shared" si="3497"/>
        <v>-1.07443823789027E-3</v>
      </c>
    </row>
    <row r="406" spans="2:24" x14ac:dyDescent="0.35">
      <c r="B406" t="s">
        <v>845</v>
      </c>
      <c r="C406">
        <f t="shared" ref="C406:C469" si="3636">FIND(" ",$B406)</f>
        <v>4</v>
      </c>
      <c r="D406">
        <f t="shared" ref="D406:D469" si="3637">FIND(" x,y,z ",$B406)</f>
        <v>11</v>
      </c>
      <c r="E406">
        <f t="shared" ref="E406" si="3638">FIND(" ",$B406,D406+5)</f>
        <v>17</v>
      </c>
      <c r="F406">
        <f t="shared" ref="F406:G406" si="3639">FIND(" ",$B406,E406+1)</f>
        <v>39</v>
      </c>
      <c r="G406">
        <f t="shared" si="3639"/>
        <v>61</v>
      </c>
      <c r="H406">
        <f t="shared" si="3492"/>
        <v>83</v>
      </c>
      <c r="J406" t="str">
        <f t="shared" ref="J406:J469" si="3640">LEFT($B406,C406-1)</f>
        <v>308</v>
      </c>
      <c r="K406" t="str">
        <f t="shared" ref="K406:K469" si="3641">MID($B406, C406+1,D406-C406-1)</f>
        <v>Polyxo</v>
      </c>
      <c r="L406" s="2" t="s">
        <v>385</v>
      </c>
      <c r="M406" s="4">
        <f t="shared" si="3495"/>
        <v>-1.0428869210989</v>
      </c>
      <c r="N406" s="4">
        <f t="shared" si="3496"/>
        <v>-2.3326503361511901</v>
      </c>
      <c r="O406" s="4">
        <f t="shared" si="3497"/>
        <v>-0.81103699084622805</v>
      </c>
      <c r="Q406" t="str">
        <f t="shared" ref="Q406:Q469" si="3642">J406</f>
        <v>308</v>
      </c>
      <c r="R406" t="str">
        <f t="shared" ref="R406:R469" si="3643">K406</f>
        <v>Polyxo</v>
      </c>
      <c r="S406" s="4">
        <f t="shared" ref="S406:S469" si="3644">M406</f>
        <v>-1.0428869210989</v>
      </c>
      <c r="T406" s="4">
        <f t="shared" ref="T406:T469" si="3645">N406</f>
        <v>-2.3326503361511901</v>
      </c>
      <c r="U406" s="4">
        <f t="shared" ref="U406:U469" si="3646">O406</f>
        <v>-0.81103699084622805</v>
      </c>
      <c r="V406" s="4">
        <f t="shared" ref="V406:V469" si="3647">M407</f>
        <v>9.90323134707825E-3</v>
      </c>
      <c r="W406" s="4">
        <f t="shared" ref="W406:W469" si="3648">N407</f>
        <v>-3.6773572017758998E-3</v>
      </c>
      <c r="X406" s="4">
        <f t="shared" ref="X406:X469" si="3649">O407</f>
        <v>-1.23952316203225E-3</v>
      </c>
    </row>
    <row r="407" spans="2:24" x14ac:dyDescent="0.35">
      <c r="B407" t="s">
        <v>846</v>
      </c>
      <c r="D407">
        <f t="shared" ref="D407:D470" si="3650">FIND("vx,vy,vz ",$B407)</f>
        <v>1</v>
      </c>
      <c r="E407">
        <f t="shared" ref="E407" si="3651">FIND(" ",$B407,D407+8)</f>
        <v>9</v>
      </c>
      <c r="F407">
        <f t="shared" ref="F407:G407" si="3652">FIND(" ",$B407,E407+1)</f>
        <v>30</v>
      </c>
      <c r="G407">
        <f t="shared" si="3652"/>
        <v>52</v>
      </c>
      <c r="H407">
        <f t="shared" si="3492"/>
        <v>74</v>
      </c>
      <c r="J407" t="str">
        <f t="shared" ref="J407:J470" si="3653">LEFT($B407,D407-1)</f>
        <v/>
      </c>
      <c r="L407" s="2" t="s">
        <v>386</v>
      </c>
      <c r="M407" s="4">
        <f t="shared" si="3495"/>
        <v>9.90323134707825E-3</v>
      </c>
      <c r="N407" s="4">
        <f t="shared" si="3496"/>
        <v>-3.6773572017758998E-3</v>
      </c>
      <c r="O407" s="4">
        <f t="shared" si="3497"/>
        <v>-1.23952316203225E-3</v>
      </c>
    </row>
    <row r="408" spans="2:24" x14ac:dyDescent="0.35">
      <c r="B408" t="s">
        <v>472</v>
      </c>
      <c r="C408">
        <f t="shared" ref="C408:C471" si="3654">FIND(" ",$B408)</f>
        <v>4</v>
      </c>
      <c r="D408">
        <f t="shared" ref="D408:D471" si="3655">FIND(" x,y,z ",$B408)</f>
        <v>13</v>
      </c>
      <c r="E408">
        <f t="shared" ref="E408" si="3656">FIND(" ",$B408,D408+5)</f>
        <v>19</v>
      </c>
      <c r="F408">
        <f t="shared" ref="F408:G408" si="3657">FIND(" ",$B408,E408+1)</f>
        <v>40</v>
      </c>
      <c r="G408">
        <f t="shared" si="3657"/>
        <v>61</v>
      </c>
      <c r="H408">
        <f t="shared" si="3492"/>
        <v>82</v>
      </c>
      <c r="J408" t="str">
        <f t="shared" ref="J408:J471" si="3658">LEFT($B408,C408-1)</f>
        <v>313</v>
      </c>
      <c r="K408" t="str">
        <f t="shared" ref="K408:K471" si="3659">MID($B408, C408+1,D408-C408-1)</f>
        <v>Chaldaea</v>
      </c>
      <c r="L408" s="2" t="s">
        <v>385</v>
      </c>
      <c r="M408" s="4">
        <f t="shared" si="3495"/>
        <v>0.77188476836240905</v>
      </c>
      <c r="N408" s="4">
        <f t="shared" si="3496"/>
        <v>1.93955678371894</v>
      </c>
      <c r="O408" s="4">
        <f t="shared" si="3497"/>
        <v>0.39837800279222901</v>
      </c>
      <c r="Q408" t="str">
        <f t="shared" ref="Q408:Q471" si="3660">J408</f>
        <v>313</v>
      </c>
      <c r="R408" t="str">
        <f t="shared" ref="R408:R471" si="3661">K408</f>
        <v>Chaldaea</v>
      </c>
      <c r="S408" s="4">
        <f t="shared" ref="S408:S471" si="3662">M408</f>
        <v>0.77188476836240905</v>
      </c>
      <c r="T408" s="4">
        <f t="shared" ref="T408:T471" si="3663">N408</f>
        <v>1.93955678371894</v>
      </c>
      <c r="U408" s="4">
        <f t="shared" ref="U408:U471" si="3664">O408</f>
        <v>0.39837800279222901</v>
      </c>
      <c r="V408" s="4">
        <f t="shared" ref="V408:V471" si="3665">M409</f>
        <v>-1.2098689536780999E-2</v>
      </c>
      <c r="W408" s="4">
        <f t="shared" ref="W408:W471" si="3666">N409</f>
        <v>2.6561626711109E-3</v>
      </c>
      <c r="X408" s="4">
        <f t="shared" ref="X408:X471" si="3667">O409</f>
        <v>6.7885218039409503E-4</v>
      </c>
    </row>
    <row r="409" spans="2:24" x14ac:dyDescent="0.35">
      <c r="B409" t="s">
        <v>847</v>
      </c>
      <c r="D409">
        <f t="shared" ref="D409:D472" si="3668">FIND("vx,vy,vz ",$B409)</f>
        <v>1</v>
      </c>
      <c r="E409">
        <f t="shared" ref="E409" si="3669">FIND(" ",$B409,D409+8)</f>
        <v>9</v>
      </c>
      <c r="F409">
        <f t="shared" ref="F409:G409" si="3670">FIND(" ",$B409,E409+1)</f>
        <v>31</v>
      </c>
      <c r="G409">
        <f t="shared" si="3670"/>
        <v>52</v>
      </c>
      <c r="H409">
        <f t="shared" si="3492"/>
        <v>73</v>
      </c>
      <c r="J409" t="str">
        <f t="shared" ref="J409:J472" si="3671">LEFT($B409,D409-1)</f>
        <v/>
      </c>
      <c r="L409" s="2" t="s">
        <v>386</v>
      </c>
      <c r="M409" s="4">
        <f t="shared" si="3495"/>
        <v>-1.2098689536780999E-2</v>
      </c>
      <c r="N409" s="4">
        <f t="shared" si="3496"/>
        <v>2.6561626711109E-3</v>
      </c>
      <c r="O409" s="4">
        <f t="shared" si="3497"/>
        <v>6.7885218039409503E-4</v>
      </c>
    </row>
    <row r="410" spans="2:24" x14ac:dyDescent="0.35">
      <c r="B410" t="s">
        <v>848</v>
      </c>
      <c r="C410">
        <f t="shared" ref="C410:C473" si="3672">FIND(" ",$B410)</f>
        <v>4</v>
      </c>
      <c r="D410">
        <f t="shared" ref="D410:D473" si="3673">FIND(" x,y,z ",$B410)</f>
        <v>10</v>
      </c>
      <c r="E410">
        <f t="shared" ref="E410" si="3674">FIND(" ",$B410,D410+5)</f>
        <v>16</v>
      </c>
      <c r="F410">
        <f t="shared" ref="F410:G410" si="3675">FIND(" ",$B410,E410+1)</f>
        <v>38</v>
      </c>
      <c r="G410">
        <f t="shared" si="3675"/>
        <v>60</v>
      </c>
      <c r="H410">
        <f t="shared" si="3492"/>
        <v>82</v>
      </c>
      <c r="J410" t="str">
        <f t="shared" ref="J410:J473" si="3676">LEFT($B410,C410-1)</f>
        <v>322</v>
      </c>
      <c r="K410" t="str">
        <f t="shared" ref="K410:K473" si="3677">MID($B410, C410+1,D410-C410-1)</f>
        <v>Phaeo</v>
      </c>
      <c r="L410" s="2" t="s">
        <v>385</v>
      </c>
      <c r="M410" s="4">
        <f t="shared" si="3495"/>
        <v>-2.68234836212957E-3</v>
      </c>
      <c r="N410" s="4">
        <f t="shared" si="3496"/>
        <v>-2.5076994080314901</v>
      </c>
      <c r="O410" s="4">
        <f t="shared" si="3497"/>
        <v>-0.97053116959837504</v>
      </c>
      <c r="Q410" t="str">
        <f t="shared" ref="Q410:Q473" si="3678">J410</f>
        <v>322</v>
      </c>
      <c r="R410" t="str">
        <f t="shared" ref="R410:R473" si="3679">K410</f>
        <v>Phaeo</v>
      </c>
      <c r="S410" s="4">
        <f t="shared" ref="S410:S473" si="3680">M410</f>
        <v>-2.68234836212957E-3</v>
      </c>
      <c r="T410" s="4">
        <f t="shared" ref="T410:T473" si="3681">N410</f>
        <v>-2.5076994080314901</v>
      </c>
      <c r="U410" s="4">
        <f t="shared" ref="U410:U473" si="3682">O410</f>
        <v>-0.97053116959837504</v>
      </c>
      <c r="V410" s="4">
        <f t="shared" ref="V410:V473" si="3683">M411</f>
        <v>1.02447498361473E-2</v>
      </c>
      <c r="W410" s="4">
        <f t="shared" ref="W410:W473" si="3684">N411</f>
        <v>1.9372515001632501E-3</v>
      </c>
      <c r="X410" s="4">
        <f t="shared" ref="X410:X473" si="3685">O411</f>
        <v>2.22829577783891E-3</v>
      </c>
    </row>
    <row r="411" spans="2:24" x14ac:dyDescent="0.35">
      <c r="B411" t="s">
        <v>473</v>
      </c>
      <c r="D411">
        <f t="shared" ref="D411:D474" si="3686">FIND("vx,vy,vz ",$B411)</f>
        <v>1</v>
      </c>
      <c r="E411">
        <f t="shared" ref="E411" si="3687">FIND(" ",$B411,D411+8)</f>
        <v>9</v>
      </c>
      <c r="F411">
        <f t="shared" ref="F411:G411" si="3688">FIND(" ",$B411,E411+1)</f>
        <v>30</v>
      </c>
      <c r="G411">
        <f t="shared" si="3688"/>
        <v>51</v>
      </c>
      <c r="H411">
        <f t="shared" si="3492"/>
        <v>72</v>
      </c>
      <c r="J411" t="str">
        <f t="shared" ref="J411:J474" si="3689">LEFT($B411,D411-1)</f>
        <v/>
      </c>
      <c r="L411" s="2" t="s">
        <v>386</v>
      </c>
      <c r="M411" s="4">
        <f t="shared" si="3495"/>
        <v>1.02447498361473E-2</v>
      </c>
      <c r="N411" s="4">
        <f t="shared" si="3496"/>
        <v>1.9372515001632501E-3</v>
      </c>
      <c r="O411" s="4">
        <f t="shared" si="3497"/>
        <v>2.22829577783891E-3</v>
      </c>
    </row>
    <row r="412" spans="2:24" x14ac:dyDescent="0.35">
      <c r="B412" t="s">
        <v>849</v>
      </c>
      <c r="C412">
        <f t="shared" ref="C412:C475" si="3690">FIND(" ",$B412)</f>
        <v>4</v>
      </c>
      <c r="D412">
        <f t="shared" ref="D412:D475" si="3691">FIND(" x,y,z ",$B412)</f>
        <v>11</v>
      </c>
      <c r="E412">
        <f t="shared" ref="E412" si="3692">FIND(" ",$B412,D412+5)</f>
        <v>17</v>
      </c>
      <c r="F412">
        <f t="shared" ref="F412:G412" si="3693">FIND(" ",$B412,E412+1)</f>
        <v>39</v>
      </c>
      <c r="G412">
        <f t="shared" si="3693"/>
        <v>60</v>
      </c>
      <c r="H412">
        <f t="shared" si="3492"/>
        <v>81</v>
      </c>
      <c r="J412" t="str">
        <f t="shared" ref="J412:J475" si="3694">LEFT($B412,C412-1)</f>
        <v>326</v>
      </c>
      <c r="K412" t="str">
        <f t="shared" ref="K412:K475" si="3695">MID($B412, C412+1,D412-C412-1)</f>
        <v>Tamara</v>
      </c>
      <c r="L412" s="2" t="s">
        <v>385</v>
      </c>
      <c r="M412" s="4">
        <f t="shared" si="3495"/>
        <v>-2.0716269565154799</v>
      </c>
      <c r="N412" s="4">
        <f t="shared" si="3496"/>
        <v>0.57966063602793005</v>
      </c>
      <c r="O412" s="4">
        <f t="shared" si="3497"/>
        <v>1.19346303142509</v>
      </c>
      <c r="Q412" t="str">
        <f t="shared" ref="Q412:Q475" si="3696">J412</f>
        <v>326</v>
      </c>
      <c r="R412" t="str">
        <f t="shared" ref="R412:R475" si="3697">K412</f>
        <v>Tamara</v>
      </c>
      <c r="S412" s="4">
        <f t="shared" ref="S412:S475" si="3698">M412</f>
        <v>-2.0716269565154799</v>
      </c>
      <c r="T412" s="4">
        <f t="shared" ref="T412:T475" si="3699">N412</f>
        <v>0.57966063602793005</v>
      </c>
      <c r="U412" s="4">
        <f t="shared" ref="U412:U475" si="3700">O412</f>
        <v>1.19346303142509</v>
      </c>
      <c r="V412" s="4">
        <f t="shared" ref="V412:V475" si="3701">M413</f>
        <v>-3.54444264508184E-3</v>
      </c>
      <c r="W412" s="4">
        <f t="shared" ref="W412:W475" si="3702">N413</f>
        <v>-7.75786878293553E-3</v>
      </c>
      <c r="X412" s="4">
        <f t="shared" ref="X412:X475" si="3703">O413</f>
        <v>-6.3354969042822501E-3</v>
      </c>
    </row>
    <row r="413" spans="2:24" x14ac:dyDescent="0.35">
      <c r="B413" t="s">
        <v>850</v>
      </c>
      <c r="D413">
        <f t="shared" ref="D413:D476" si="3704">FIND("vx,vy,vz ",$B413)</f>
        <v>1</v>
      </c>
      <c r="E413">
        <f t="shared" ref="E413" si="3705">FIND(" ",$B413,D413+8)</f>
        <v>9</v>
      </c>
      <c r="F413">
        <f t="shared" ref="F413:G413" si="3706">FIND(" ",$B413,E413+1)</f>
        <v>31</v>
      </c>
      <c r="G413">
        <f t="shared" si="3706"/>
        <v>53</v>
      </c>
      <c r="H413">
        <f t="shared" si="3492"/>
        <v>75</v>
      </c>
      <c r="J413" t="str">
        <f t="shared" ref="J413:J476" si="3707">LEFT($B413,D413-1)</f>
        <v/>
      </c>
      <c r="L413" s="2" t="s">
        <v>386</v>
      </c>
      <c r="M413" s="4">
        <f t="shared" si="3495"/>
        <v>-3.54444264508184E-3</v>
      </c>
      <c r="N413" s="4">
        <f t="shared" si="3496"/>
        <v>-7.75786878293553E-3</v>
      </c>
      <c r="O413" s="4">
        <f t="shared" si="3497"/>
        <v>-6.3354969042822501E-3</v>
      </c>
    </row>
    <row r="414" spans="2:24" x14ac:dyDescent="0.35">
      <c r="B414" t="s">
        <v>851</v>
      </c>
      <c r="C414">
        <f t="shared" ref="C414:C477" si="3708">FIND(" ",$B414)</f>
        <v>4</v>
      </c>
      <c r="D414">
        <f t="shared" ref="D414:D477" si="3709">FIND(" x,y,z ",$B414)</f>
        <v>11</v>
      </c>
      <c r="E414">
        <f t="shared" ref="E414" si="3710">FIND(" ",$B414,D414+5)</f>
        <v>17</v>
      </c>
      <c r="F414">
        <f t="shared" ref="F414:G414" si="3711">FIND(" ",$B414,E414+1)</f>
        <v>39</v>
      </c>
      <c r="G414">
        <f t="shared" si="3711"/>
        <v>61</v>
      </c>
      <c r="H414">
        <f t="shared" si="3492"/>
        <v>83</v>
      </c>
      <c r="J414" t="str">
        <f t="shared" ref="J414:J477" si="3712">LEFT($B414,C414-1)</f>
        <v>328</v>
      </c>
      <c r="K414" t="str">
        <f t="shared" ref="K414:K477" si="3713">MID($B414, C414+1,D414-C414-1)</f>
        <v>Gudrun</v>
      </c>
      <c r="L414" s="2" t="s">
        <v>385</v>
      </c>
      <c r="M414" s="4">
        <f t="shared" si="3495"/>
        <v>-2.5732740347162499</v>
      </c>
      <c r="N414" s="4">
        <f t="shared" si="3496"/>
        <v>-1.4650479344374401</v>
      </c>
      <c r="O414" s="4">
        <f t="shared" si="3497"/>
        <v>-1.31684402303919</v>
      </c>
      <c r="Q414" t="str">
        <f t="shared" ref="Q414:Q477" si="3714">J414</f>
        <v>328</v>
      </c>
      <c r="R414" t="str">
        <f t="shared" ref="R414:R477" si="3715">K414</f>
        <v>Gudrun</v>
      </c>
      <c r="S414" s="4">
        <f t="shared" ref="S414:S477" si="3716">M414</f>
        <v>-2.5732740347162499</v>
      </c>
      <c r="T414" s="4">
        <f t="shared" ref="T414:T477" si="3717">N414</f>
        <v>-1.4650479344374401</v>
      </c>
      <c r="U414" s="4">
        <f t="shared" ref="U414:U477" si="3718">O414</f>
        <v>-1.31684402303919</v>
      </c>
      <c r="V414" s="4">
        <f t="shared" ref="V414:V477" si="3719">M415</f>
        <v>4.8325582187415698E-3</v>
      </c>
      <c r="W414" s="4">
        <f t="shared" ref="W414:W477" si="3720">N415</f>
        <v>-6.2801661579857497E-3</v>
      </c>
      <c r="X414" s="4">
        <f t="shared" ref="X414:X477" si="3721">O415</f>
        <v>-4.9564633016709802E-3</v>
      </c>
    </row>
    <row r="415" spans="2:24" x14ac:dyDescent="0.35">
      <c r="B415" t="s">
        <v>852</v>
      </c>
      <c r="D415">
        <f t="shared" ref="D415:D478" si="3722">FIND("vx,vy,vz ",$B415)</f>
        <v>1</v>
      </c>
      <c r="E415">
        <f t="shared" ref="E415" si="3723">FIND(" ",$B415,D415+8)</f>
        <v>9</v>
      </c>
      <c r="F415">
        <f t="shared" ref="F415:G415" si="3724">FIND(" ",$B415,E415+1)</f>
        <v>30</v>
      </c>
      <c r="G415">
        <f t="shared" si="3724"/>
        <v>52</v>
      </c>
      <c r="H415">
        <f t="shared" si="3492"/>
        <v>74</v>
      </c>
      <c r="J415" t="str">
        <f t="shared" ref="J415:J478" si="3725">LEFT($B415,D415-1)</f>
        <v/>
      </c>
      <c r="L415" s="2" t="s">
        <v>386</v>
      </c>
      <c r="M415" s="4">
        <f t="shared" si="3495"/>
        <v>4.8325582187415698E-3</v>
      </c>
      <c r="N415" s="4">
        <f t="shared" si="3496"/>
        <v>-6.2801661579857497E-3</v>
      </c>
      <c r="O415" s="4">
        <f t="shared" si="3497"/>
        <v>-4.9564633016709802E-3</v>
      </c>
    </row>
    <row r="416" spans="2:24" x14ac:dyDescent="0.35">
      <c r="B416" t="s">
        <v>853</v>
      </c>
      <c r="C416">
        <f t="shared" ref="C416:C479" si="3726">FIND(" ",$B416)</f>
        <v>4</v>
      </c>
      <c r="D416">
        <f t="shared" ref="D416:D479" si="3727">FIND(" x,y,z ",$B416)</f>
        <v>9</v>
      </c>
      <c r="E416">
        <f t="shared" ref="E416" si="3728">FIND(" ",$B416,D416+5)</f>
        <v>15</v>
      </c>
      <c r="F416">
        <f t="shared" ref="F416:G416" si="3729">FIND(" ",$B416,E416+1)</f>
        <v>37</v>
      </c>
      <c r="G416">
        <f t="shared" si="3729"/>
        <v>58</v>
      </c>
      <c r="H416">
        <f t="shared" si="3492"/>
        <v>79</v>
      </c>
      <c r="J416" t="str">
        <f t="shared" ref="J416:J479" si="3730">LEFT($B416,C416-1)</f>
        <v>329</v>
      </c>
      <c r="K416" t="str">
        <f t="shared" ref="K416:K479" si="3731">MID($B416, C416+1,D416-C416-1)</f>
        <v>Svea</v>
      </c>
      <c r="L416" s="2" t="s">
        <v>385</v>
      </c>
      <c r="M416" s="4">
        <f t="shared" si="3495"/>
        <v>-1.44261658161368</v>
      </c>
      <c r="N416" s="4">
        <f t="shared" si="3496"/>
        <v>2.0048566331198798</v>
      </c>
      <c r="O416" s="4">
        <f t="shared" si="3497"/>
        <v>0.27249988542471798</v>
      </c>
      <c r="Q416" t="str">
        <f t="shared" ref="Q416:Q479" si="3732">J416</f>
        <v>329</v>
      </c>
      <c r="R416" t="str">
        <f t="shared" ref="R416:R479" si="3733">K416</f>
        <v>Svea</v>
      </c>
      <c r="S416" s="4">
        <f t="shared" ref="S416:S479" si="3734">M416</f>
        <v>-1.44261658161368</v>
      </c>
      <c r="T416" s="4">
        <f t="shared" ref="T416:T479" si="3735">N416</f>
        <v>2.0048566331198798</v>
      </c>
      <c r="U416" s="4">
        <f t="shared" ref="U416:U479" si="3736">O416</f>
        <v>0.27249988542471798</v>
      </c>
      <c r="V416" s="4">
        <f t="shared" ref="V416:V479" si="3737">M417</f>
        <v>-8.7196643329140993E-3</v>
      </c>
      <c r="W416" s="4">
        <f t="shared" ref="W416:W479" si="3738">N417</f>
        <v>-6.4776524673482404E-3</v>
      </c>
      <c r="X416" s="4">
        <f t="shared" ref="X416:X479" si="3739">O417</f>
        <v>-8.0539413527235004E-4</v>
      </c>
    </row>
    <row r="417" spans="2:24" x14ac:dyDescent="0.35">
      <c r="B417" t="s">
        <v>854</v>
      </c>
      <c r="D417">
        <f t="shared" ref="D417:D480" si="3740">FIND("vx,vy,vz ",$B417)</f>
        <v>1</v>
      </c>
      <c r="E417">
        <f t="shared" ref="E417" si="3741">FIND(" ",$B417,D417+8)</f>
        <v>9</v>
      </c>
      <c r="F417">
        <f t="shared" ref="F417:G417" si="3742">FIND(" ",$B417,E417+1)</f>
        <v>31</v>
      </c>
      <c r="G417">
        <f t="shared" si="3742"/>
        <v>53</v>
      </c>
      <c r="H417">
        <f t="shared" si="3492"/>
        <v>75</v>
      </c>
      <c r="J417" t="str">
        <f t="shared" ref="J417:J480" si="3743">LEFT($B417,D417-1)</f>
        <v/>
      </c>
      <c r="L417" s="2" t="s">
        <v>386</v>
      </c>
      <c r="M417" s="4">
        <f t="shared" si="3495"/>
        <v>-8.7196643329140993E-3</v>
      </c>
      <c r="N417" s="4">
        <f t="shared" si="3496"/>
        <v>-6.4776524673482404E-3</v>
      </c>
      <c r="O417" s="4">
        <f t="shared" si="3497"/>
        <v>-8.0539413527235004E-4</v>
      </c>
    </row>
    <row r="418" spans="2:24" x14ac:dyDescent="0.35">
      <c r="B418" t="s">
        <v>855</v>
      </c>
      <c r="C418">
        <f t="shared" ref="C418:C481" si="3744">FIND(" ",$B418)</f>
        <v>4</v>
      </c>
      <c r="D418">
        <f t="shared" ref="D418:D481" si="3745">FIND(" x,y,z ",$B418)</f>
        <v>12</v>
      </c>
      <c r="E418">
        <f t="shared" ref="E418" si="3746">FIND(" ",$B418,D418+5)</f>
        <v>18</v>
      </c>
      <c r="F418">
        <f t="shared" ref="F418:G418" si="3747">FIND(" ",$B418,E418+1)</f>
        <v>39</v>
      </c>
      <c r="G418">
        <f t="shared" si="3747"/>
        <v>61</v>
      </c>
      <c r="H418">
        <f t="shared" si="3492"/>
        <v>83</v>
      </c>
      <c r="J418" t="str">
        <f t="shared" ref="J418:J481" si="3748">LEFT($B418,C418-1)</f>
        <v>334</v>
      </c>
      <c r="K418" t="str">
        <f t="shared" ref="K418:K481" si="3749">MID($B418, C418+1,D418-C418-1)</f>
        <v>Chicago</v>
      </c>
      <c r="L418" s="2" t="s">
        <v>385</v>
      </c>
      <c r="M418" s="4">
        <f t="shared" si="3495"/>
        <v>3.4439628478092899</v>
      </c>
      <c r="N418" s="4">
        <f t="shared" si="3496"/>
        <v>-1.32427505338758</v>
      </c>
      <c r="O418" s="4">
        <f t="shared" si="3497"/>
        <v>-0.71447253412711798</v>
      </c>
      <c r="Q418" t="str">
        <f t="shared" ref="Q418:Q481" si="3750">J418</f>
        <v>334</v>
      </c>
      <c r="R418" t="str">
        <f t="shared" ref="R418:R481" si="3751">K418</f>
        <v>Chicago</v>
      </c>
      <c r="S418" s="4">
        <f t="shared" ref="S418:S481" si="3752">M418</f>
        <v>3.4439628478092899</v>
      </c>
      <c r="T418" s="4">
        <f t="shared" ref="T418:T481" si="3753">N418</f>
        <v>-1.32427505338758</v>
      </c>
      <c r="U418" s="4">
        <f t="shared" ref="U418:U481" si="3754">O418</f>
        <v>-0.71447253412711798</v>
      </c>
      <c r="V418" s="4">
        <f t="shared" ref="V418:V481" si="3755">M419</f>
        <v>3.9298820687122104E-3</v>
      </c>
      <c r="W418" s="4">
        <f t="shared" ref="W418:W481" si="3756">N419</f>
        <v>7.6769138913501999E-3</v>
      </c>
      <c r="X418" s="4">
        <f t="shared" ref="X418:X481" si="3757">O419</f>
        <v>2.5915535866936402E-3</v>
      </c>
    </row>
    <row r="419" spans="2:24" x14ac:dyDescent="0.35">
      <c r="B419" t="s">
        <v>474</v>
      </c>
      <c r="D419">
        <f t="shared" ref="D419:D482" si="3758">FIND("vx,vy,vz ",$B419)</f>
        <v>1</v>
      </c>
      <c r="E419">
        <f t="shared" ref="E419" si="3759">FIND(" ",$B419,D419+8)</f>
        <v>9</v>
      </c>
      <c r="F419">
        <f t="shared" ref="F419:G419" si="3760">FIND(" ",$B419,E419+1)</f>
        <v>30</v>
      </c>
      <c r="G419">
        <f t="shared" si="3760"/>
        <v>51</v>
      </c>
      <c r="H419">
        <f t="shared" si="3492"/>
        <v>72</v>
      </c>
      <c r="J419" t="str">
        <f t="shared" ref="J419:J482" si="3761">LEFT($B419,D419-1)</f>
        <v/>
      </c>
      <c r="L419" s="2" t="s">
        <v>386</v>
      </c>
      <c r="M419" s="4">
        <f t="shared" si="3495"/>
        <v>3.9298820687122104E-3</v>
      </c>
      <c r="N419" s="4">
        <f t="shared" si="3496"/>
        <v>7.6769138913501999E-3</v>
      </c>
      <c r="O419" s="4">
        <f t="shared" si="3497"/>
        <v>2.5915535866936402E-3</v>
      </c>
    </row>
    <row r="420" spans="2:24" x14ac:dyDescent="0.35">
      <c r="B420" t="s">
        <v>856</v>
      </c>
      <c r="C420">
        <f t="shared" ref="C420:C483" si="3762">FIND(" ",$B420)</f>
        <v>4</v>
      </c>
      <c r="D420">
        <f t="shared" ref="D420:D483" si="3763">FIND(" x,y,z ",$B420)</f>
        <v>12</v>
      </c>
      <c r="E420">
        <f t="shared" ref="E420" si="3764">FIND(" ",$B420,D420+5)</f>
        <v>18</v>
      </c>
      <c r="F420">
        <f t="shared" ref="F420:G420" si="3765">FIND(" ",$B420,E420+1)</f>
        <v>40</v>
      </c>
      <c r="G420">
        <f t="shared" si="3765"/>
        <v>62</v>
      </c>
      <c r="H420">
        <f t="shared" si="3492"/>
        <v>84</v>
      </c>
      <c r="J420" t="str">
        <f t="shared" ref="J420:J483" si="3766">LEFT($B420,C420-1)</f>
        <v>335</v>
      </c>
      <c r="K420" t="str">
        <f t="shared" ref="K420:K483" si="3767">MID($B420, C420+1,D420-C420-1)</f>
        <v>Roberta</v>
      </c>
      <c r="L420" s="2" t="s">
        <v>385</v>
      </c>
      <c r="M420" s="4">
        <f t="shared" si="3495"/>
        <v>-1.3779393897415699</v>
      </c>
      <c r="N420" s="4">
        <f t="shared" si="3496"/>
        <v>-1.61947761477731</v>
      </c>
      <c r="O420" s="4">
        <f t="shared" si="3497"/>
        <v>-0.49351711925820402</v>
      </c>
      <c r="Q420" t="str">
        <f t="shared" ref="Q420:Q483" si="3768">J420</f>
        <v>335</v>
      </c>
      <c r="R420" t="str">
        <f t="shared" ref="R420:R483" si="3769">K420</f>
        <v>Roberta</v>
      </c>
      <c r="S420" s="4">
        <f t="shared" ref="S420:S483" si="3770">M420</f>
        <v>-1.3779393897415699</v>
      </c>
      <c r="T420" s="4">
        <f t="shared" ref="T420:T483" si="3771">N420</f>
        <v>-1.61947761477731</v>
      </c>
      <c r="U420" s="4">
        <f t="shared" ref="U420:U483" si="3772">O420</f>
        <v>-0.49351711925820402</v>
      </c>
      <c r="V420" s="4">
        <f t="shared" ref="V420:V483" si="3773">M421</f>
        <v>1.0492320292649999E-2</v>
      </c>
      <c r="W420" s="4">
        <f t="shared" ref="W420:W483" si="3774">N421</f>
        <v>-5.9013930824637099E-3</v>
      </c>
      <c r="X420" s="4">
        <f t="shared" ref="X420:X483" si="3775">O421</f>
        <v>-2.5539332973528901E-3</v>
      </c>
    </row>
    <row r="421" spans="2:24" x14ac:dyDescent="0.35">
      <c r="B421" t="s">
        <v>857</v>
      </c>
      <c r="D421">
        <f t="shared" ref="D421:D484" si="3776">FIND("vx,vy,vz ",$B421)</f>
        <v>1</v>
      </c>
      <c r="E421">
        <f t="shared" ref="E421" si="3777">FIND(" ",$B421,D421+8)</f>
        <v>9</v>
      </c>
      <c r="F421">
        <f t="shared" ref="F421:G421" si="3778">FIND(" ",$B421,E421+1)</f>
        <v>30</v>
      </c>
      <c r="G421">
        <f t="shared" si="3778"/>
        <v>52</v>
      </c>
      <c r="H421">
        <f t="shared" si="3492"/>
        <v>74</v>
      </c>
      <c r="J421" t="str">
        <f t="shared" ref="J421:J484" si="3779">LEFT($B421,D421-1)</f>
        <v/>
      </c>
      <c r="L421" s="2" t="s">
        <v>386</v>
      </c>
      <c r="M421" s="4">
        <f t="shared" si="3495"/>
        <v>1.0492320292649999E-2</v>
      </c>
      <c r="N421" s="4">
        <f t="shared" si="3496"/>
        <v>-5.9013930824637099E-3</v>
      </c>
      <c r="O421" s="4">
        <f t="shared" si="3497"/>
        <v>-2.5539332973528901E-3</v>
      </c>
    </row>
    <row r="422" spans="2:24" x14ac:dyDescent="0.35">
      <c r="B422" t="s">
        <v>858</v>
      </c>
      <c r="C422">
        <f t="shared" ref="C422:C485" si="3780">FIND(" ",$B422)</f>
        <v>4</v>
      </c>
      <c r="D422">
        <f t="shared" ref="D422:D485" si="3781">FIND(" x,y,z ",$B422)</f>
        <v>14</v>
      </c>
      <c r="E422">
        <f t="shared" ref="E422" si="3782">FIND(" ",$B422,D422+5)</f>
        <v>20</v>
      </c>
      <c r="F422">
        <f t="shared" ref="F422:G422" si="3783">FIND(" ",$B422,E422+1)</f>
        <v>42</v>
      </c>
      <c r="G422">
        <f t="shared" si="3783"/>
        <v>64</v>
      </c>
      <c r="H422">
        <f t="shared" si="3492"/>
        <v>86</v>
      </c>
      <c r="J422" t="str">
        <f t="shared" ref="J422:J485" si="3784">LEFT($B422,C422-1)</f>
        <v>336</v>
      </c>
      <c r="K422" t="str">
        <f t="shared" ref="K422:K485" si="3785">MID($B422, C422+1,D422-C422-1)</f>
        <v>Lacadiera</v>
      </c>
      <c r="L422" s="2" t="s">
        <v>385</v>
      </c>
      <c r="M422" s="4">
        <f t="shared" si="3495"/>
        <v>-0.65809857807930505</v>
      </c>
      <c r="N422" s="4">
        <f t="shared" si="3496"/>
        <v>-1.79560113228373</v>
      </c>
      <c r="O422" s="4">
        <f t="shared" si="3497"/>
        <v>-0.7192163428003</v>
      </c>
      <c r="Q422" t="str">
        <f t="shared" ref="Q422:Q485" si="3786">J422</f>
        <v>336</v>
      </c>
      <c r="R422" t="str">
        <f t="shared" ref="R422:R485" si="3787">K422</f>
        <v>Lacadiera</v>
      </c>
      <c r="S422" s="4">
        <f t="shared" ref="S422:S485" si="3788">M422</f>
        <v>-0.65809857807930505</v>
      </c>
      <c r="T422" s="4">
        <f t="shared" ref="T422:T485" si="3789">N422</f>
        <v>-1.79560113228373</v>
      </c>
      <c r="U422" s="4">
        <f t="shared" ref="U422:U485" si="3790">O422</f>
        <v>-0.7192163428003</v>
      </c>
      <c r="V422" s="4">
        <f t="shared" ref="V422:V485" si="3791">M423</f>
        <v>1.19500888644931E-2</v>
      </c>
      <c r="W422" s="4">
        <f t="shared" ref="W422:W485" si="3792">N423</f>
        <v>-3.9072910402904899E-3</v>
      </c>
      <c r="X422" s="4">
        <f t="shared" ref="X422:X485" si="3793">O423</f>
        <v>-4.0349481557656202E-4</v>
      </c>
    </row>
    <row r="423" spans="2:24" x14ac:dyDescent="0.35">
      <c r="B423" t="s">
        <v>859</v>
      </c>
      <c r="D423">
        <f t="shared" ref="D423:D486" si="3794">FIND("vx,vy,vz ",$B423)</f>
        <v>1</v>
      </c>
      <c r="E423">
        <f t="shared" ref="E423" si="3795">FIND(" ",$B423,D423+8)</f>
        <v>9</v>
      </c>
      <c r="F423">
        <f t="shared" ref="F423:G423" si="3796">FIND(" ",$B423,E423+1)</f>
        <v>30</v>
      </c>
      <c r="G423">
        <f t="shared" si="3796"/>
        <v>52</v>
      </c>
      <c r="H423">
        <f t="shared" si="3492"/>
        <v>74</v>
      </c>
      <c r="J423" t="str">
        <f t="shared" ref="J423:J486" si="3797">LEFT($B423,D423-1)</f>
        <v/>
      </c>
      <c r="L423" s="2" t="s">
        <v>386</v>
      </c>
      <c r="M423" s="4">
        <f t="shared" si="3495"/>
        <v>1.19500888644931E-2</v>
      </c>
      <c r="N423" s="4">
        <f t="shared" si="3496"/>
        <v>-3.9072910402904899E-3</v>
      </c>
      <c r="O423" s="4">
        <f t="shared" si="3497"/>
        <v>-4.0349481557656202E-4</v>
      </c>
    </row>
    <row r="424" spans="2:24" x14ac:dyDescent="0.35">
      <c r="B424" t="s">
        <v>860</v>
      </c>
      <c r="C424">
        <f t="shared" ref="C424:C487" si="3798">FIND(" ",$B424)</f>
        <v>4</v>
      </c>
      <c r="D424">
        <f t="shared" ref="D424:D487" si="3799">FIND(" x,y,z ",$B424)</f>
        <v>12</v>
      </c>
      <c r="E424">
        <f t="shared" ref="E424" si="3800">FIND(" ",$B424,D424+5)</f>
        <v>18</v>
      </c>
      <c r="F424">
        <f t="shared" ref="F424:G424" si="3801">FIND(" ",$B424,E424+1)</f>
        <v>40</v>
      </c>
      <c r="G424">
        <f t="shared" si="3801"/>
        <v>61</v>
      </c>
      <c r="H424">
        <f t="shared" si="3492"/>
        <v>83</v>
      </c>
      <c r="J424" t="str">
        <f t="shared" ref="J424:J487" si="3802">LEFT($B424,C424-1)</f>
        <v>338</v>
      </c>
      <c r="K424" t="str">
        <f t="shared" ref="K424:K487" si="3803">MID($B424, C424+1,D424-C424-1)</f>
        <v>Budrosa</v>
      </c>
      <c r="L424" s="2" t="s">
        <v>385</v>
      </c>
      <c r="M424" s="4">
        <f t="shared" si="3495"/>
        <v>-2.9035919481678598</v>
      </c>
      <c r="N424" s="4">
        <f t="shared" si="3496"/>
        <v>0.47029038109969601</v>
      </c>
      <c r="O424" s="4">
        <f t="shared" si="3497"/>
        <v>-9.9200302996376805E-2</v>
      </c>
      <c r="Q424" t="str">
        <f t="shared" ref="Q424:Q487" si="3804">J424</f>
        <v>338</v>
      </c>
      <c r="R424" t="str">
        <f t="shared" ref="R424:R487" si="3805">K424</f>
        <v>Budrosa</v>
      </c>
      <c r="S424" s="4">
        <f t="shared" ref="S424:S487" si="3806">M424</f>
        <v>-2.9035919481678598</v>
      </c>
      <c r="T424" s="4">
        <f t="shared" ref="T424:T487" si="3807">N424</f>
        <v>0.47029038109969601</v>
      </c>
      <c r="U424" s="4">
        <f t="shared" ref="U424:U487" si="3808">O424</f>
        <v>-9.9200302996376805E-2</v>
      </c>
      <c r="V424" s="4">
        <f t="shared" ref="V424:V487" si="3809">M425</f>
        <v>-1.4258001734955999E-3</v>
      </c>
      <c r="W424" s="4">
        <f t="shared" ref="W424:W487" si="3810">N425</f>
        <v>-8.8607509700514703E-3</v>
      </c>
      <c r="X424" s="4">
        <f t="shared" ref="X424:X487" si="3811">O425</f>
        <v>-4.3597676893903604E-3</v>
      </c>
    </row>
    <row r="425" spans="2:24" x14ac:dyDescent="0.35">
      <c r="B425" t="s">
        <v>861</v>
      </c>
      <c r="D425">
        <f t="shared" ref="D425:D488" si="3812">FIND("vx,vy,vz ",$B425)</f>
        <v>1</v>
      </c>
      <c r="E425">
        <f t="shared" ref="E425" si="3813">FIND(" ",$B425,D425+8)</f>
        <v>9</v>
      </c>
      <c r="F425">
        <f t="shared" ref="F425:G425" si="3814">FIND(" ",$B425,E425+1)</f>
        <v>31</v>
      </c>
      <c r="G425">
        <f t="shared" si="3814"/>
        <v>53</v>
      </c>
      <c r="H425">
        <f t="shared" si="3492"/>
        <v>75</v>
      </c>
      <c r="J425" t="str">
        <f t="shared" ref="J425:J488" si="3815">LEFT($B425,D425-1)</f>
        <v/>
      </c>
      <c r="L425" s="2" t="s">
        <v>386</v>
      </c>
      <c r="M425" s="4">
        <f t="shared" si="3495"/>
        <v>-1.4258001734955999E-3</v>
      </c>
      <c r="N425" s="4">
        <f t="shared" si="3496"/>
        <v>-8.8607509700514703E-3</v>
      </c>
      <c r="O425" s="4">
        <f t="shared" si="3497"/>
        <v>-4.3597676893903604E-3</v>
      </c>
    </row>
    <row r="426" spans="2:24" x14ac:dyDescent="0.35">
      <c r="B426" t="s">
        <v>862</v>
      </c>
      <c r="C426">
        <f t="shared" ref="C426:C489" si="3816">FIND(" ",$B426)</f>
        <v>4</v>
      </c>
      <c r="D426">
        <f t="shared" ref="D426:D489" si="3817">FIND(" x,y,z ",$B426)</f>
        <v>14</v>
      </c>
      <c r="E426">
        <f t="shared" ref="E426" si="3818">FIND(" ",$B426,D426+5)</f>
        <v>20</v>
      </c>
      <c r="F426">
        <f t="shared" ref="F426:G426" si="3819">FIND(" ",$B426,E426+1)</f>
        <v>42</v>
      </c>
      <c r="G426">
        <f t="shared" si="3819"/>
        <v>64</v>
      </c>
      <c r="H426">
        <f t="shared" si="3492"/>
        <v>86</v>
      </c>
      <c r="J426" t="str">
        <f t="shared" ref="J426:J489" si="3820">LEFT($B426,C426-1)</f>
        <v>345</v>
      </c>
      <c r="K426" t="str">
        <f t="shared" ref="K426:K489" si="3821">MID($B426, C426+1,D426-C426-1)</f>
        <v>Tercidina</v>
      </c>
      <c r="L426" s="2" t="s">
        <v>385</v>
      </c>
      <c r="M426" s="4">
        <f t="shared" si="3495"/>
        <v>-7.8895833884791901E-3</v>
      </c>
      <c r="N426" s="4">
        <f t="shared" si="3496"/>
        <v>-2.3797381441652501</v>
      </c>
      <c r="O426" s="4">
        <f t="shared" si="3497"/>
        <v>-0.65001179631468797</v>
      </c>
      <c r="Q426" t="str">
        <f t="shared" ref="Q426:Q489" si="3822">J426</f>
        <v>345</v>
      </c>
      <c r="R426" t="str">
        <f t="shared" ref="R426:R489" si="3823">K426</f>
        <v>Tercidina</v>
      </c>
      <c r="S426" s="4">
        <f t="shared" ref="S426:S489" si="3824">M426</f>
        <v>-7.8895833884791901E-3</v>
      </c>
      <c r="T426" s="4">
        <f t="shared" ref="T426:T489" si="3825">N426</f>
        <v>-2.3797381441652501</v>
      </c>
      <c r="U426" s="4">
        <f t="shared" ref="U426:U489" si="3826">O426</f>
        <v>-0.65001179631468797</v>
      </c>
      <c r="V426" s="4">
        <f t="shared" ref="V426:V489" si="3827">M427</f>
        <v>1.05667663598884E-2</v>
      </c>
      <c r="W426" s="4">
        <f t="shared" ref="W426:W489" si="3828">N427</f>
        <v>-2.0141871501086101E-4</v>
      </c>
      <c r="X426" s="4">
        <f t="shared" ref="X426:X489" si="3829">O427</f>
        <v>9.6391031578545703E-4</v>
      </c>
    </row>
    <row r="427" spans="2:24" x14ac:dyDescent="0.35">
      <c r="B427" t="s">
        <v>863</v>
      </c>
      <c r="D427">
        <f t="shared" ref="D427:D490" si="3830">FIND("vx,vy,vz ",$B427)</f>
        <v>1</v>
      </c>
      <c r="E427">
        <f t="shared" ref="E427" si="3831">FIND(" ",$B427,D427+8)</f>
        <v>9</v>
      </c>
      <c r="F427">
        <f t="shared" ref="F427:G427" si="3832">FIND(" ",$B427,E427+1)</f>
        <v>30</v>
      </c>
      <c r="G427">
        <f t="shared" si="3832"/>
        <v>52</v>
      </c>
      <c r="H427">
        <f t="shared" si="3492"/>
        <v>73</v>
      </c>
      <c r="J427" t="str">
        <f t="shared" ref="J427:J490" si="3833">LEFT($B427,D427-1)</f>
        <v/>
      </c>
      <c r="L427" s="2" t="s">
        <v>386</v>
      </c>
      <c r="M427" s="4">
        <f t="shared" si="3495"/>
        <v>1.05667663598884E-2</v>
      </c>
      <c r="N427" s="4">
        <f t="shared" si="3496"/>
        <v>-2.0141871501086101E-4</v>
      </c>
      <c r="O427" s="4">
        <f t="shared" si="3497"/>
        <v>9.6391031578545703E-4</v>
      </c>
    </row>
    <row r="428" spans="2:24" x14ac:dyDescent="0.35">
      <c r="B428" t="s">
        <v>864</v>
      </c>
      <c r="C428">
        <f t="shared" ref="C428:C491" si="3834">FIND(" ",$B428)</f>
        <v>4</v>
      </c>
      <c r="D428">
        <f t="shared" ref="D428:D491" si="3835">FIND(" x,y,z ",$B428)</f>
        <v>16</v>
      </c>
      <c r="E428">
        <f t="shared" ref="E428" si="3836">FIND(" ",$B428,D428+5)</f>
        <v>22</v>
      </c>
      <c r="F428">
        <f t="shared" ref="F428:G428" si="3837">FIND(" ",$B428,E428+1)</f>
        <v>44</v>
      </c>
      <c r="G428">
        <f t="shared" si="3837"/>
        <v>66</v>
      </c>
      <c r="H428">
        <f t="shared" si="3492"/>
        <v>87</v>
      </c>
      <c r="J428" t="str">
        <f t="shared" ref="J428:J491" si="3838">LEFT($B428,C428-1)</f>
        <v>346</v>
      </c>
      <c r="K428" t="str">
        <f t="shared" ref="K428:K491" si="3839">MID($B428, C428+1,D428-C428-1)</f>
        <v>Hermentaria</v>
      </c>
      <c r="L428" s="2" t="s">
        <v>385</v>
      </c>
      <c r="M428" s="4">
        <f t="shared" si="3495"/>
        <v>-2.9828371079450902</v>
      </c>
      <c r="N428" s="4">
        <f t="shared" si="3496"/>
        <v>-0.70028962500406899</v>
      </c>
      <c r="O428" s="4">
        <f t="shared" si="3497"/>
        <v>0.20050656305263301</v>
      </c>
      <c r="Q428" t="str">
        <f t="shared" ref="Q428:Q491" si="3840">J428</f>
        <v>346</v>
      </c>
      <c r="R428" t="str">
        <f t="shared" ref="R428:R491" si="3841">K428</f>
        <v>Hermentaria</v>
      </c>
      <c r="S428" s="4">
        <f t="shared" ref="S428:S491" si="3842">M428</f>
        <v>-2.9828371079450902</v>
      </c>
      <c r="T428" s="4">
        <f t="shared" ref="T428:T491" si="3843">N428</f>
        <v>-0.70028962500406899</v>
      </c>
      <c r="U428" s="4">
        <f t="shared" ref="U428:U491" si="3844">O428</f>
        <v>0.20050656305263301</v>
      </c>
      <c r="V428" s="4">
        <f t="shared" ref="V428:V491" si="3845">M429</f>
        <v>1.48750602826264E-3</v>
      </c>
      <c r="W428" s="4">
        <f t="shared" ref="W428:W491" si="3846">N429</f>
        <v>-8.3843966212448495E-3</v>
      </c>
      <c r="X428" s="4">
        <f t="shared" ref="X428:X491" si="3847">O429</f>
        <v>-3.81244708236288E-3</v>
      </c>
    </row>
    <row r="429" spans="2:24" x14ac:dyDescent="0.35">
      <c r="B429" t="s">
        <v>865</v>
      </c>
      <c r="D429">
        <f t="shared" ref="D429:D492" si="3848">FIND("vx,vy,vz ",$B429)</f>
        <v>1</v>
      </c>
      <c r="E429">
        <f t="shared" ref="E429" si="3849">FIND(" ",$B429,D429+8)</f>
        <v>9</v>
      </c>
      <c r="F429">
        <f t="shared" ref="F429:G429" si="3850">FIND(" ",$B429,E429+1)</f>
        <v>30</v>
      </c>
      <c r="G429">
        <f t="shared" si="3850"/>
        <v>52</v>
      </c>
      <c r="H429">
        <f t="shared" si="3492"/>
        <v>74</v>
      </c>
      <c r="J429" t="str">
        <f t="shared" ref="J429:J492" si="3851">LEFT($B429,D429-1)</f>
        <v/>
      </c>
      <c r="L429" s="2" t="s">
        <v>386</v>
      </c>
      <c r="M429" s="4">
        <f t="shared" si="3495"/>
        <v>1.48750602826264E-3</v>
      </c>
      <c r="N429" s="4">
        <f t="shared" si="3496"/>
        <v>-8.3843966212448495E-3</v>
      </c>
      <c r="O429" s="4">
        <f t="shared" si="3497"/>
        <v>-3.81244708236288E-3</v>
      </c>
    </row>
    <row r="430" spans="2:24" x14ac:dyDescent="0.35">
      <c r="B430" t="s">
        <v>866</v>
      </c>
      <c r="C430">
        <f t="shared" ref="C430:C493" si="3852">FIND(" ",$B430)</f>
        <v>4</v>
      </c>
      <c r="D430">
        <f t="shared" ref="D430:D493" si="3853">FIND(" x,y,z ",$B430)</f>
        <v>12</v>
      </c>
      <c r="E430">
        <f t="shared" ref="E430" si="3854">FIND(" ",$B430,D430+5)</f>
        <v>18</v>
      </c>
      <c r="F430">
        <f t="shared" ref="F430:G430" si="3855">FIND(" ",$B430,E430+1)</f>
        <v>40</v>
      </c>
      <c r="G430">
        <f t="shared" si="3855"/>
        <v>61</v>
      </c>
      <c r="H430">
        <f t="shared" si="3492"/>
        <v>82</v>
      </c>
      <c r="J430" t="str">
        <f t="shared" ref="J430:J493" si="3856">LEFT($B430,C430-1)</f>
        <v>347</v>
      </c>
      <c r="K430" t="str">
        <f t="shared" ref="K430:K493" si="3857">MID($B430, C430+1,D430-C430-1)</f>
        <v>Pariana</v>
      </c>
      <c r="L430" s="2" t="s">
        <v>385</v>
      </c>
      <c r="M430" s="4">
        <f t="shared" si="3495"/>
        <v>-0.86526938384365604</v>
      </c>
      <c r="N430" s="4">
        <f t="shared" si="3496"/>
        <v>1.9128645250070999</v>
      </c>
      <c r="O430" s="4">
        <f t="shared" si="3497"/>
        <v>1.05742051969995</v>
      </c>
      <c r="Q430" t="str">
        <f t="shared" ref="Q430:Q493" si="3858">J430</f>
        <v>347</v>
      </c>
      <c r="R430" t="str">
        <f t="shared" ref="R430:R493" si="3859">K430</f>
        <v>Pariana</v>
      </c>
      <c r="S430" s="4">
        <f t="shared" ref="S430:S493" si="3860">M430</f>
        <v>-0.86526938384365604</v>
      </c>
      <c r="T430" s="4">
        <f t="shared" ref="T430:T493" si="3861">N430</f>
        <v>1.9128645250070999</v>
      </c>
      <c r="U430" s="4">
        <f t="shared" ref="U430:U493" si="3862">O430</f>
        <v>1.05742051969995</v>
      </c>
      <c r="V430" s="4">
        <f t="shared" ref="V430:V493" si="3863">M431</f>
        <v>-1.0024705149477699E-2</v>
      </c>
      <c r="W430" s="4">
        <f t="shared" ref="W430:W493" si="3864">N431</f>
        <v>-6.1438518607857904E-3</v>
      </c>
      <c r="X430" s="4">
        <f t="shared" ref="X430:X493" si="3865">O431</f>
        <v>-4.9483621456387103E-4</v>
      </c>
    </row>
    <row r="431" spans="2:24" x14ac:dyDescent="0.35">
      <c r="B431" t="s">
        <v>867</v>
      </c>
      <c r="D431">
        <f t="shared" ref="D431:D494" si="3866">FIND("vx,vy,vz ",$B431)</f>
        <v>1</v>
      </c>
      <c r="E431">
        <f t="shared" ref="E431" si="3867">FIND(" ",$B431,D431+8)</f>
        <v>9</v>
      </c>
      <c r="F431">
        <f t="shared" ref="F431:G431" si="3868">FIND(" ",$B431,E431+1)</f>
        <v>31</v>
      </c>
      <c r="G431">
        <f t="shared" si="3868"/>
        <v>53</v>
      </c>
      <c r="H431">
        <f t="shared" si="3492"/>
        <v>75</v>
      </c>
      <c r="J431" t="str">
        <f t="shared" ref="J431:J494" si="3869">LEFT($B431,D431-1)</f>
        <v/>
      </c>
      <c r="L431" s="2" t="s">
        <v>386</v>
      </c>
      <c r="M431" s="4">
        <f t="shared" si="3495"/>
        <v>-1.0024705149477699E-2</v>
      </c>
      <c r="N431" s="4">
        <f t="shared" si="3496"/>
        <v>-6.1438518607857904E-3</v>
      </c>
      <c r="O431" s="4">
        <f t="shared" si="3497"/>
        <v>-4.9483621456387103E-4</v>
      </c>
    </row>
    <row r="432" spans="2:24" x14ac:dyDescent="0.35">
      <c r="B432" t="s">
        <v>868</v>
      </c>
      <c r="C432">
        <f t="shared" ref="C432:C495" si="3870">FIND(" ",$B432)</f>
        <v>4</v>
      </c>
      <c r="D432">
        <f t="shared" ref="D432:D495" si="3871">FIND(" x,y,z ",$B432)</f>
        <v>14</v>
      </c>
      <c r="E432">
        <f t="shared" ref="E432" si="3872">FIND(" ",$B432,D432+5)</f>
        <v>20</v>
      </c>
      <c r="F432">
        <f t="shared" ref="F432:G432" si="3873">FIND(" ",$B432,E432+1)</f>
        <v>42</v>
      </c>
      <c r="G432">
        <f t="shared" si="3873"/>
        <v>64</v>
      </c>
      <c r="H432">
        <f t="shared" si="3492"/>
        <v>85</v>
      </c>
      <c r="J432" t="str">
        <f t="shared" ref="J432:J495" si="3874">LEFT($B432,C432-1)</f>
        <v>349</v>
      </c>
      <c r="K432" t="str">
        <f t="shared" ref="K432:K495" si="3875">MID($B432, C432+1,D432-C432-1)</f>
        <v>Dembowska</v>
      </c>
      <c r="L432" s="2" t="s">
        <v>385</v>
      </c>
      <c r="M432" s="4">
        <f t="shared" si="3495"/>
        <v>-3.1567480181244898</v>
      </c>
      <c r="N432" s="4">
        <f t="shared" si="3496"/>
        <v>-0.13095967314416501</v>
      </c>
      <c r="O432" s="4">
        <f t="shared" si="3497"/>
        <v>0.21179900501242199</v>
      </c>
      <c r="Q432" t="str">
        <f t="shared" ref="Q432:Q495" si="3876">J432</f>
        <v>349</v>
      </c>
      <c r="R432" t="str">
        <f t="shared" ref="R432:R495" si="3877">K432</f>
        <v>Dembowska</v>
      </c>
      <c r="S432" s="4">
        <f t="shared" ref="S432:S495" si="3878">M432</f>
        <v>-3.1567480181244898</v>
      </c>
      <c r="T432" s="4">
        <f t="shared" ref="T432:T495" si="3879">N432</f>
        <v>-0.13095967314416501</v>
      </c>
      <c r="U432" s="4">
        <f t="shared" ref="U432:U495" si="3880">O432</f>
        <v>0.21179900501242199</v>
      </c>
      <c r="V432" s="4">
        <f t="shared" ref="V432:V495" si="3881">M433</f>
        <v>-2.3513695259217999E-4</v>
      </c>
      <c r="W432" s="4">
        <f t="shared" ref="W432:W495" si="3882">N433</f>
        <v>-8.0015399018209098E-3</v>
      </c>
      <c r="X432" s="4">
        <f t="shared" ref="X432:X495" si="3883">O433</f>
        <v>-4.6679859245706496E-3</v>
      </c>
    </row>
    <row r="433" spans="2:24" x14ac:dyDescent="0.35">
      <c r="B433" t="s">
        <v>869</v>
      </c>
      <c r="D433">
        <f t="shared" ref="D433:D496" si="3884">FIND("vx,vy,vz ",$B433)</f>
        <v>1</v>
      </c>
      <c r="E433">
        <f t="shared" ref="E433" si="3885">FIND(" ",$B433,D433+8)</f>
        <v>9</v>
      </c>
      <c r="F433">
        <f t="shared" ref="F433:G433" si="3886">FIND(" ",$B433,E433+1)</f>
        <v>31</v>
      </c>
      <c r="G433">
        <f t="shared" si="3886"/>
        <v>53</v>
      </c>
      <c r="H433">
        <f t="shared" si="3492"/>
        <v>75</v>
      </c>
      <c r="J433" t="str">
        <f t="shared" ref="J433:J496" si="3887">LEFT($B433,D433-1)</f>
        <v/>
      </c>
      <c r="L433" s="2" t="s">
        <v>386</v>
      </c>
      <c r="M433" s="4">
        <f t="shared" si="3495"/>
        <v>-2.3513695259217999E-4</v>
      </c>
      <c r="N433" s="4">
        <f t="shared" si="3496"/>
        <v>-8.0015399018209098E-3</v>
      </c>
      <c r="O433" s="4">
        <f t="shared" si="3497"/>
        <v>-4.6679859245706496E-3</v>
      </c>
    </row>
    <row r="434" spans="2:24" x14ac:dyDescent="0.35">
      <c r="B434" t="s">
        <v>870</v>
      </c>
      <c r="C434">
        <f t="shared" ref="C434:C497" si="3888">FIND(" ",$B434)</f>
        <v>4</v>
      </c>
      <c r="D434">
        <f t="shared" ref="D434:D497" si="3889">FIND(" x,y,z ",$B434)</f>
        <v>14</v>
      </c>
      <c r="E434">
        <f t="shared" ref="E434" si="3890">FIND(" ",$B434,D434+5)</f>
        <v>20</v>
      </c>
      <c r="F434">
        <f t="shared" ref="F434:G434" si="3891">FIND(" ",$B434,E434+1)</f>
        <v>41</v>
      </c>
      <c r="G434">
        <f t="shared" si="3891"/>
        <v>62</v>
      </c>
      <c r="H434">
        <f t="shared" si="3492"/>
        <v>84</v>
      </c>
      <c r="J434" t="str">
        <f t="shared" ref="J434:J497" si="3892">LEFT($B434,C434-1)</f>
        <v>350</v>
      </c>
      <c r="K434" t="str">
        <f t="shared" ref="K434:K497" si="3893">MID($B434, C434+1,D434-C434-1)</f>
        <v>Ornamenta</v>
      </c>
      <c r="L434" s="2" t="s">
        <v>385</v>
      </c>
      <c r="M434" s="4">
        <f t="shared" si="3495"/>
        <v>1.89749288657863</v>
      </c>
      <c r="N434" s="4">
        <f t="shared" si="3496"/>
        <v>1.85311558475337</v>
      </c>
      <c r="O434" s="4">
        <f t="shared" si="3497"/>
        <v>-0.168626022505561</v>
      </c>
      <c r="Q434" t="str">
        <f t="shared" ref="Q434:Q497" si="3894">J434</f>
        <v>350</v>
      </c>
      <c r="R434" t="str">
        <f t="shared" ref="R434:R497" si="3895">K434</f>
        <v>Ornamenta</v>
      </c>
      <c r="S434" s="4">
        <f t="shared" ref="S434:S497" si="3896">M434</f>
        <v>1.89749288657863</v>
      </c>
      <c r="T434" s="4">
        <f t="shared" ref="T434:T497" si="3897">N434</f>
        <v>1.85311558475337</v>
      </c>
      <c r="U434" s="4">
        <f t="shared" ref="U434:U497" si="3898">O434</f>
        <v>-0.168626022505561</v>
      </c>
      <c r="V434" s="4">
        <f t="shared" ref="V434:V497" si="3899">M435</f>
        <v>-6.8021744059941196E-3</v>
      </c>
      <c r="W434" s="4">
        <f t="shared" ref="W434:W497" si="3900">N435</f>
        <v>6.5507158876297704E-3</v>
      </c>
      <c r="X434" s="4">
        <f t="shared" ref="X434:X497" si="3901">O435</f>
        <v>6.2018495950584198E-3</v>
      </c>
    </row>
    <row r="435" spans="2:24" x14ac:dyDescent="0.35">
      <c r="B435" t="s">
        <v>871</v>
      </c>
      <c r="D435">
        <f t="shared" ref="D435:D498" si="3902">FIND("vx,vy,vz ",$B435)</f>
        <v>1</v>
      </c>
      <c r="E435">
        <f t="shared" ref="E435" si="3903">FIND(" ",$B435,D435+8)</f>
        <v>9</v>
      </c>
      <c r="F435">
        <f t="shared" ref="F435:G435" si="3904">FIND(" ",$B435,E435+1)</f>
        <v>31</v>
      </c>
      <c r="G435">
        <f t="shared" si="3904"/>
        <v>52</v>
      </c>
      <c r="H435">
        <f t="shared" si="3492"/>
        <v>73</v>
      </c>
      <c r="J435" t="str">
        <f t="shared" ref="J435:J498" si="3905">LEFT($B435,D435-1)</f>
        <v/>
      </c>
      <c r="L435" s="2" t="s">
        <v>386</v>
      </c>
      <c r="M435" s="4">
        <f t="shared" si="3495"/>
        <v>-6.8021744059941196E-3</v>
      </c>
      <c r="N435" s="4">
        <f t="shared" si="3496"/>
        <v>6.5507158876297704E-3</v>
      </c>
      <c r="O435" s="4">
        <f t="shared" si="3497"/>
        <v>6.2018495950584198E-3</v>
      </c>
    </row>
    <row r="436" spans="2:24" x14ac:dyDescent="0.35">
      <c r="B436" t="s">
        <v>872</v>
      </c>
      <c r="C436">
        <f t="shared" ref="C436:C499" si="3906">FIND(" ",$B436)</f>
        <v>4</v>
      </c>
      <c r="D436">
        <f t="shared" ref="D436:D499" si="3907">FIND(" x,y,z ",$B436)</f>
        <v>12</v>
      </c>
      <c r="E436">
        <f t="shared" ref="E436" si="3908">FIND(" ",$B436,D436+5)</f>
        <v>18</v>
      </c>
      <c r="F436">
        <f t="shared" ref="F436:G436" si="3909">FIND(" ",$B436,E436+1)</f>
        <v>39</v>
      </c>
      <c r="G436">
        <f t="shared" si="3909"/>
        <v>61</v>
      </c>
      <c r="H436">
        <f t="shared" si="3492"/>
        <v>83</v>
      </c>
      <c r="J436" t="str">
        <f t="shared" ref="J436:J499" si="3910">LEFT($B436,C436-1)</f>
        <v>356</v>
      </c>
      <c r="K436" t="str">
        <f t="shared" ref="K436:K499" si="3911">MID($B436, C436+1,D436-C436-1)</f>
        <v>Liguria</v>
      </c>
      <c r="L436" s="2" t="s">
        <v>385</v>
      </c>
      <c r="M436" s="4">
        <f t="shared" si="3495"/>
        <v>2.4039259055311302</v>
      </c>
      <c r="N436" s="4">
        <f t="shared" si="3496"/>
        <v>-1.0803941575284399</v>
      </c>
      <c r="O436" s="4">
        <f t="shared" si="3497"/>
        <v>-0.63774055354790105</v>
      </c>
      <c r="Q436" t="str">
        <f t="shared" ref="Q436:Q499" si="3912">J436</f>
        <v>356</v>
      </c>
      <c r="R436" t="str">
        <f t="shared" ref="R436:R499" si="3913">K436</f>
        <v>Liguria</v>
      </c>
      <c r="S436" s="4">
        <f t="shared" ref="S436:S499" si="3914">M436</f>
        <v>2.4039259055311302</v>
      </c>
      <c r="T436" s="4">
        <f t="shared" ref="T436:T499" si="3915">N436</f>
        <v>-1.0803941575284399</v>
      </c>
      <c r="U436" s="4">
        <f t="shared" ref="U436:U499" si="3916">O436</f>
        <v>-0.63774055354790105</v>
      </c>
      <c r="V436" s="4">
        <f t="shared" ref="V436:V499" si="3917">M437</f>
        <v>2.47402284211668E-3</v>
      </c>
      <c r="W436" s="4">
        <f t="shared" ref="W436:W499" si="3918">N437</f>
        <v>8.6981792683403902E-3</v>
      </c>
      <c r="X436" s="4">
        <f t="shared" ref="X436:X499" si="3919">O437</f>
        <v>5.3923085249433997E-3</v>
      </c>
    </row>
    <row r="437" spans="2:24" x14ac:dyDescent="0.35">
      <c r="B437" t="s">
        <v>475</v>
      </c>
      <c r="D437">
        <f t="shared" ref="D437:D500" si="3920">FIND("vx,vy,vz ",$B437)</f>
        <v>1</v>
      </c>
      <c r="E437">
        <f t="shared" ref="E437" si="3921">FIND(" ",$B437,D437+8)</f>
        <v>9</v>
      </c>
      <c r="F437">
        <f t="shared" ref="F437:G437" si="3922">FIND(" ",$B437,E437+1)</f>
        <v>30</v>
      </c>
      <c r="G437">
        <f t="shared" si="3922"/>
        <v>51</v>
      </c>
      <c r="H437">
        <f t="shared" si="3492"/>
        <v>72</v>
      </c>
      <c r="J437" t="str">
        <f t="shared" ref="J437:J500" si="3923">LEFT($B437,D437-1)</f>
        <v/>
      </c>
      <c r="L437" s="2" t="s">
        <v>386</v>
      </c>
      <c r="M437" s="4">
        <f t="shared" si="3495"/>
        <v>2.47402284211668E-3</v>
      </c>
      <c r="N437" s="4">
        <f t="shared" si="3496"/>
        <v>8.6981792683403902E-3</v>
      </c>
      <c r="O437" s="4">
        <f t="shared" si="3497"/>
        <v>5.3923085249433997E-3</v>
      </c>
    </row>
    <row r="438" spans="2:24" x14ac:dyDescent="0.35">
      <c r="B438" t="s">
        <v>873</v>
      </c>
      <c r="C438">
        <f t="shared" ref="C438:C501" si="3924">FIND(" ",$B438)</f>
        <v>4</v>
      </c>
      <c r="D438">
        <f t="shared" ref="D438:D501" si="3925">FIND(" x,y,z ",$B438)</f>
        <v>11</v>
      </c>
      <c r="E438">
        <f t="shared" ref="E438" si="3926">FIND(" ",$B438,D438+5)</f>
        <v>17</v>
      </c>
      <c r="F438">
        <f t="shared" ref="F438:G438" si="3927">FIND(" ",$B438,E438+1)</f>
        <v>38</v>
      </c>
      <c r="G438">
        <f t="shared" si="3927"/>
        <v>59</v>
      </c>
      <c r="H438">
        <f t="shared" si="3492"/>
        <v>81</v>
      </c>
      <c r="J438" t="str">
        <f t="shared" ref="J438:J501" si="3928">LEFT($B438,C438-1)</f>
        <v>357</v>
      </c>
      <c r="K438" t="str">
        <f t="shared" ref="K438:K501" si="3929">MID($B438, C438+1,D438-C438-1)</f>
        <v>Ninina</v>
      </c>
      <c r="L438" s="2" t="s">
        <v>385</v>
      </c>
      <c r="M438" s="4">
        <f t="shared" si="3495"/>
        <v>2.5501472676536401</v>
      </c>
      <c r="N438" s="4">
        <f t="shared" si="3496"/>
        <v>1.2857769550101801</v>
      </c>
      <c r="O438" s="4">
        <f t="shared" si="3497"/>
        <v>-0.17967888543563099</v>
      </c>
      <c r="Q438" t="str">
        <f t="shared" ref="Q438:Q501" si="3930">J438</f>
        <v>357</v>
      </c>
      <c r="R438" t="str">
        <f t="shared" ref="R438:R501" si="3931">K438</f>
        <v>Ninina</v>
      </c>
      <c r="S438" s="4">
        <f t="shared" ref="S438:S501" si="3932">M438</f>
        <v>2.5501472676536401</v>
      </c>
      <c r="T438" s="4">
        <f t="shared" ref="T438:T501" si="3933">N438</f>
        <v>1.2857769550101801</v>
      </c>
      <c r="U438" s="4">
        <f t="shared" ref="U438:U501" si="3934">O438</f>
        <v>-0.17967888543563099</v>
      </c>
      <c r="V438" s="4">
        <f t="shared" ref="V438:V501" si="3935">M439</f>
        <v>-4.46954780403706E-3</v>
      </c>
      <c r="W438" s="4">
        <f t="shared" ref="W438:W501" si="3936">N439</f>
        <v>9.2299355061049304E-3</v>
      </c>
      <c r="X438" s="4">
        <f t="shared" ref="X438:X501" si="3937">O439</f>
        <v>2.7532640748572099E-3</v>
      </c>
    </row>
    <row r="439" spans="2:24" x14ac:dyDescent="0.35">
      <c r="B439" t="s">
        <v>874</v>
      </c>
      <c r="D439">
        <f t="shared" ref="D439:D502" si="3938">FIND("vx,vy,vz ",$B439)</f>
        <v>1</v>
      </c>
      <c r="E439">
        <f t="shared" ref="E439" si="3939">FIND(" ",$B439,D439+8)</f>
        <v>9</v>
      </c>
      <c r="F439">
        <f t="shared" ref="F439:G439" si="3940">FIND(" ",$B439,E439+1)</f>
        <v>31</v>
      </c>
      <c r="G439">
        <f t="shared" si="3940"/>
        <v>52</v>
      </c>
      <c r="H439">
        <f t="shared" si="3492"/>
        <v>73</v>
      </c>
      <c r="J439" t="str">
        <f t="shared" ref="J439:J502" si="3941">LEFT($B439,D439-1)</f>
        <v/>
      </c>
      <c r="L439" s="2" t="s">
        <v>386</v>
      </c>
      <c r="M439" s="4">
        <f t="shared" si="3495"/>
        <v>-4.46954780403706E-3</v>
      </c>
      <c r="N439" s="4">
        <f t="shared" si="3496"/>
        <v>9.2299355061049304E-3</v>
      </c>
      <c r="O439" s="4">
        <f t="shared" si="3497"/>
        <v>2.7532640748572099E-3</v>
      </c>
    </row>
    <row r="440" spans="2:24" x14ac:dyDescent="0.35">
      <c r="B440" t="s">
        <v>875</v>
      </c>
      <c r="C440">
        <f t="shared" ref="C440:C503" si="3942">FIND(" ",$B440)</f>
        <v>4</v>
      </c>
      <c r="D440">
        <f t="shared" ref="D440:D503" si="3943">FIND(" x,y,z ",$B440)</f>
        <v>14</v>
      </c>
      <c r="E440">
        <f t="shared" ref="E440" si="3944">FIND(" ",$B440,D440+5)</f>
        <v>20</v>
      </c>
      <c r="F440">
        <f t="shared" ref="F440:G440" si="3945">FIND(" ",$B440,E440+1)</f>
        <v>41</v>
      </c>
      <c r="G440">
        <f t="shared" si="3945"/>
        <v>63</v>
      </c>
      <c r="H440">
        <f t="shared" si="3492"/>
        <v>85</v>
      </c>
      <c r="J440" t="str">
        <f t="shared" ref="J440:J503" si="3946">LEFT($B440,C440-1)</f>
        <v>358</v>
      </c>
      <c r="K440" t="str">
        <f t="shared" ref="K440:K503" si="3947">MID($B440, C440+1,D440-C440-1)</f>
        <v>Apollonia</v>
      </c>
      <c r="L440" s="2" t="s">
        <v>385</v>
      </c>
      <c r="M440" s="4">
        <f t="shared" si="3495"/>
        <v>2.6373970040604102</v>
      </c>
      <c r="N440" s="4">
        <f t="shared" si="3496"/>
        <v>-3.3680969059450797E-2</v>
      </c>
      <c r="O440" s="4">
        <f t="shared" si="3497"/>
        <v>-3.3009209749240501E-2</v>
      </c>
      <c r="Q440" t="str">
        <f t="shared" ref="Q440:Q503" si="3948">J440</f>
        <v>358</v>
      </c>
      <c r="R440" t="str">
        <f t="shared" ref="R440:R503" si="3949">K440</f>
        <v>Apollonia</v>
      </c>
      <c r="S440" s="4">
        <f t="shared" ref="S440:S503" si="3950">M440</f>
        <v>2.6373970040604102</v>
      </c>
      <c r="T440" s="4">
        <f t="shared" ref="T440:T503" si="3951">N440</f>
        <v>-3.3680969059450797E-2</v>
      </c>
      <c r="U440" s="4">
        <f t="shared" ref="U440:U503" si="3952">O440</f>
        <v>-3.3009209749240501E-2</v>
      </c>
      <c r="V440" s="4">
        <f t="shared" ref="V440:V503" si="3953">M441</f>
        <v>-1.23894254164633E-3</v>
      </c>
      <c r="W440" s="4">
        <f t="shared" ref="W440:W503" si="3954">N441</f>
        <v>1.0294117142742899E-2</v>
      </c>
      <c r="X440" s="4">
        <f t="shared" ref="X440:X503" si="3955">O441</f>
        <v>3.7427644155140498E-3</v>
      </c>
    </row>
    <row r="441" spans="2:24" x14ac:dyDescent="0.35">
      <c r="B441" t="s">
        <v>876</v>
      </c>
      <c r="D441">
        <f t="shared" ref="D441:D504" si="3956">FIND("vx,vy,vz ",$B441)</f>
        <v>1</v>
      </c>
      <c r="E441">
        <f t="shared" ref="E441" si="3957">FIND(" ",$B441,D441+8)</f>
        <v>9</v>
      </c>
      <c r="F441">
        <f t="shared" ref="F441:G441" si="3958">FIND(" ",$B441,E441+1)</f>
        <v>31</v>
      </c>
      <c r="G441">
        <f t="shared" si="3958"/>
        <v>52</v>
      </c>
      <c r="H441">
        <f t="shared" si="3492"/>
        <v>73</v>
      </c>
      <c r="J441" t="str">
        <f t="shared" ref="J441:J504" si="3959">LEFT($B441,D441-1)</f>
        <v/>
      </c>
      <c r="L441" s="2" t="s">
        <v>386</v>
      </c>
      <c r="M441" s="4">
        <f t="shared" si="3495"/>
        <v>-1.23894254164633E-3</v>
      </c>
      <c r="N441" s="4">
        <f t="shared" si="3496"/>
        <v>1.0294117142742899E-2</v>
      </c>
      <c r="O441" s="4">
        <f t="shared" si="3497"/>
        <v>3.7427644155140498E-3</v>
      </c>
    </row>
    <row r="442" spans="2:24" x14ac:dyDescent="0.35">
      <c r="B442" t="s">
        <v>877</v>
      </c>
      <c r="C442">
        <f t="shared" ref="C442:C505" si="3960">FIND(" ",$B442)</f>
        <v>4</v>
      </c>
      <c r="D442">
        <f t="shared" ref="D442:D505" si="3961">FIND(" x,y,z ",$B442)</f>
        <v>12</v>
      </c>
      <c r="E442">
        <f t="shared" ref="E442" si="3962">FIND(" ",$B442,D442+5)</f>
        <v>18</v>
      </c>
      <c r="F442">
        <f t="shared" ref="F442:G442" si="3963">FIND(" ",$B442,E442+1)</f>
        <v>39</v>
      </c>
      <c r="G442">
        <f t="shared" si="3963"/>
        <v>60</v>
      </c>
      <c r="H442">
        <f t="shared" si="3492"/>
        <v>82</v>
      </c>
      <c r="J442" t="str">
        <f t="shared" ref="J442:J505" si="3964">LEFT($B442,C442-1)</f>
        <v>360</v>
      </c>
      <c r="K442" t="str">
        <f t="shared" ref="K442:K505" si="3965">MID($B442, C442+1,D442-C442-1)</f>
        <v>Carlova</v>
      </c>
      <c r="L442" s="2" t="s">
        <v>385</v>
      </c>
      <c r="M442" s="4">
        <f t="shared" si="3495"/>
        <v>2.3659659057701301</v>
      </c>
      <c r="N442" s="4">
        <f t="shared" si="3496"/>
        <v>0.94636402896197902</v>
      </c>
      <c r="O442" s="4">
        <f t="shared" si="3497"/>
        <v>-0.104711173321544</v>
      </c>
      <c r="Q442" t="str">
        <f t="shared" ref="Q442:Q505" si="3966">J442</f>
        <v>360</v>
      </c>
      <c r="R442" t="str">
        <f t="shared" ref="R442:R505" si="3967">K442</f>
        <v>Carlova</v>
      </c>
      <c r="S442" s="4">
        <f t="shared" ref="S442:S505" si="3968">M442</f>
        <v>2.3659659057701301</v>
      </c>
      <c r="T442" s="4">
        <f t="shared" ref="T442:T505" si="3969">N442</f>
        <v>0.94636402896197902</v>
      </c>
      <c r="U442" s="4">
        <f t="shared" ref="U442:U505" si="3970">O442</f>
        <v>-0.104711173321544</v>
      </c>
      <c r="V442" s="4">
        <f t="shared" ref="V442:V505" si="3971">M443</f>
        <v>-5.0439234735299302E-3</v>
      </c>
      <c r="W442" s="4">
        <f t="shared" ref="W442:W505" si="3972">N443</f>
        <v>9.7974848397982504E-3</v>
      </c>
      <c r="X442" s="4">
        <f t="shared" ref="X442:X505" si="3973">O443</f>
        <v>3.4639415122467098E-3</v>
      </c>
    </row>
    <row r="443" spans="2:24" x14ac:dyDescent="0.35">
      <c r="B443" t="s">
        <v>878</v>
      </c>
      <c r="D443">
        <f t="shared" ref="D443:D506" si="3974">FIND("vx,vy,vz ",$B443)</f>
        <v>1</v>
      </c>
      <c r="E443">
        <f t="shared" ref="E443" si="3975">FIND(" ",$B443,D443+8)</f>
        <v>9</v>
      </c>
      <c r="F443">
        <f t="shared" ref="F443:G443" si="3976">FIND(" ",$B443,E443+1)</f>
        <v>31</v>
      </c>
      <c r="G443">
        <f t="shared" si="3976"/>
        <v>52</v>
      </c>
      <c r="H443">
        <f t="shared" si="3492"/>
        <v>73</v>
      </c>
      <c r="J443" t="str">
        <f t="shared" ref="J443:J506" si="3977">LEFT($B443,D443-1)</f>
        <v/>
      </c>
      <c r="L443" s="2" t="s">
        <v>386</v>
      </c>
      <c r="M443" s="4">
        <f t="shared" si="3495"/>
        <v>-5.0439234735299302E-3</v>
      </c>
      <c r="N443" s="4">
        <f t="shared" si="3496"/>
        <v>9.7974848397982504E-3</v>
      </c>
      <c r="O443" s="4">
        <f t="shared" si="3497"/>
        <v>3.4639415122467098E-3</v>
      </c>
    </row>
    <row r="444" spans="2:24" x14ac:dyDescent="0.35">
      <c r="B444" t="s">
        <v>879</v>
      </c>
      <c r="C444">
        <f t="shared" ref="C444:C507" si="3978">FIND(" ",$B444)</f>
        <v>4</v>
      </c>
      <c r="D444">
        <f t="shared" ref="D444:D507" si="3979">FIND(" x,y,z ",$B444)</f>
        <v>11</v>
      </c>
      <c r="E444">
        <f t="shared" ref="E444" si="3980">FIND(" ",$B444,D444+5)</f>
        <v>17</v>
      </c>
      <c r="F444">
        <f t="shared" ref="F444:G444" si="3981">FIND(" ",$B444,E444+1)</f>
        <v>38</v>
      </c>
      <c r="G444">
        <f t="shared" si="3981"/>
        <v>60</v>
      </c>
      <c r="H444">
        <f t="shared" si="3492"/>
        <v>82</v>
      </c>
      <c r="J444" t="str">
        <f t="shared" ref="J444:J507" si="3982">LEFT($B444,C444-1)</f>
        <v>362</v>
      </c>
      <c r="K444" t="str">
        <f t="shared" ref="K444:K507" si="3983">MID($B444, C444+1,D444-C444-1)</f>
        <v>Havnia</v>
      </c>
      <c r="L444" s="2" t="s">
        <v>385</v>
      </c>
      <c r="M444" s="4">
        <f t="shared" si="3495"/>
        <v>2.0060163995829998</v>
      </c>
      <c r="N444" s="4">
        <f t="shared" si="3496"/>
        <v>-1.3352334979084099</v>
      </c>
      <c r="O444" s="4">
        <f t="shared" si="3497"/>
        <v>-0.94183243247452197</v>
      </c>
      <c r="Q444" t="str">
        <f t="shared" ref="Q444:Q507" si="3984">J444</f>
        <v>362</v>
      </c>
      <c r="R444" t="str">
        <f t="shared" ref="R444:R507" si="3985">K444</f>
        <v>Havnia</v>
      </c>
      <c r="S444" s="4">
        <f t="shared" ref="S444:S507" si="3986">M444</f>
        <v>2.0060163995829998</v>
      </c>
      <c r="T444" s="4">
        <f t="shared" ref="T444:T507" si="3987">N444</f>
        <v>-1.3352334979084099</v>
      </c>
      <c r="U444" s="4">
        <f t="shared" ref="U444:U507" si="3988">O444</f>
        <v>-0.94183243247452197</v>
      </c>
      <c r="V444" s="4">
        <f t="shared" ref="V444:V507" si="3989">M445</f>
        <v>6.3161064822884697E-3</v>
      </c>
      <c r="W444" s="4">
        <f t="shared" ref="W444:W507" si="3990">N445</f>
        <v>7.6135255685624804E-3</v>
      </c>
      <c r="X444" s="4">
        <f t="shared" ref="X444:X507" si="3991">O445</f>
        <v>4.0158831780306402E-3</v>
      </c>
    </row>
    <row r="445" spans="2:24" x14ac:dyDescent="0.35">
      <c r="B445" t="s">
        <v>476</v>
      </c>
      <c r="D445">
        <f t="shared" ref="D445:D508" si="3992">FIND("vx,vy,vz ",$B445)</f>
        <v>1</v>
      </c>
      <c r="E445">
        <f t="shared" ref="E445" si="3993">FIND(" ",$B445,D445+8)</f>
        <v>9</v>
      </c>
      <c r="F445">
        <f t="shared" ref="F445:G445" si="3994">FIND(" ",$B445,E445+1)</f>
        <v>30</v>
      </c>
      <c r="G445">
        <f t="shared" si="3994"/>
        <v>51</v>
      </c>
      <c r="H445">
        <f t="shared" si="3492"/>
        <v>72</v>
      </c>
      <c r="J445" t="str">
        <f t="shared" ref="J445:J508" si="3995">LEFT($B445,D445-1)</f>
        <v/>
      </c>
      <c r="L445" s="2" t="s">
        <v>386</v>
      </c>
      <c r="M445" s="4">
        <f t="shared" si="3495"/>
        <v>6.3161064822884697E-3</v>
      </c>
      <c r="N445" s="4">
        <f t="shared" si="3496"/>
        <v>7.6135255685624804E-3</v>
      </c>
      <c r="O445" s="4">
        <f t="shared" si="3497"/>
        <v>4.0158831780306402E-3</v>
      </c>
    </row>
    <row r="446" spans="2:24" x14ac:dyDescent="0.35">
      <c r="B446" t="s">
        <v>477</v>
      </c>
      <c r="C446">
        <f t="shared" ref="C446:C509" si="3996">FIND(" ",$B446)</f>
        <v>4</v>
      </c>
      <c r="D446">
        <f t="shared" ref="D446:D509" si="3997">FIND(" x,y,z ",$B446)</f>
        <v>10</v>
      </c>
      <c r="E446">
        <f t="shared" ref="E446" si="3998">FIND(" ",$B446,D446+5)</f>
        <v>16</v>
      </c>
      <c r="F446">
        <f t="shared" ref="F446:G446" si="3999">FIND(" ",$B446,E446+1)</f>
        <v>37</v>
      </c>
      <c r="G446">
        <f t="shared" si="3999"/>
        <v>58</v>
      </c>
      <c r="H446">
        <f t="shared" si="3492"/>
        <v>79</v>
      </c>
      <c r="J446" t="str">
        <f t="shared" ref="J446:J509" si="4000">LEFT($B446,C446-1)</f>
        <v>363</v>
      </c>
      <c r="K446" t="str">
        <f t="shared" ref="K446:K509" si="4001">MID($B446, C446+1,D446-C446-1)</f>
        <v>Padua</v>
      </c>
      <c r="L446" s="2" t="s">
        <v>385</v>
      </c>
      <c r="M446" s="4">
        <f t="shared" si="3495"/>
        <v>0.4473955636195</v>
      </c>
      <c r="N446" s="4">
        <f t="shared" si="3496"/>
        <v>2.41870976421994</v>
      </c>
      <c r="O446" s="4">
        <f t="shared" si="3497"/>
        <v>1.1284842764932099</v>
      </c>
      <c r="Q446" t="str">
        <f t="shared" ref="Q446:Q509" si="4002">J446</f>
        <v>363</v>
      </c>
      <c r="R446" t="str">
        <f t="shared" ref="R446:R509" si="4003">K446</f>
        <v>Padua</v>
      </c>
      <c r="S446" s="4">
        <f t="shared" ref="S446:S509" si="4004">M446</f>
        <v>0.4473955636195</v>
      </c>
      <c r="T446" s="4">
        <f t="shared" ref="T446:T509" si="4005">N446</f>
        <v>2.41870976421994</v>
      </c>
      <c r="U446" s="4">
        <f t="shared" ref="U446:U509" si="4006">O446</f>
        <v>1.1284842764932099</v>
      </c>
      <c r="V446" s="4">
        <f t="shared" ref="V446:V509" si="4007">M447</f>
        <v>-1.01904678514606E-2</v>
      </c>
      <c r="W446" s="4">
        <f t="shared" ref="W446:W509" si="4008">N447</f>
        <v>1.8111045117457801E-3</v>
      </c>
      <c r="X446" s="4">
        <f t="shared" ref="X446:X509" si="4009">O447</f>
        <v>1.9556729954580501E-3</v>
      </c>
    </row>
    <row r="447" spans="2:24" x14ac:dyDescent="0.35">
      <c r="B447" t="s">
        <v>880</v>
      </c>
      <c r="D447">
        <f t="shared" ref="D447:D510" si="4010">FIND("vx,vy,vz ",$B447)</f>
        <v>1</v>
      </c>
      <c r="E447">
        <f t="shared" ref="E447" si="4011">FIND(" ",$B447,D447+8)</f>
        <v>9</v>
      </c>
      <c r="F447">
        <f t="shared" ref="F447:G447" si="4012">FIND(" ",$B447,E447+1)</f>
        <v>31</v>
      </c>
      <c r="G447">
        <f t="shared" si="4012"/>
        <v>52</v>
      </c>
      <c r="H447">
        <f t="shared" si="3492"/>
        <v>73</v>
      </c>
      <c r="J447" t="str">
        <f t="shared" ref="J447:J510" si="4013">LEFT($B447,D447-1)</f>
        <v/>
      </c>
      <c r="L447" s="2" t="s">
        <v>386</v>
      </c>
      <c r="M447" s="4">
        <f t="shared" si="3495"/>
        <v>-1.01904678514606E-2</v>
      </c>
      <c r="N447" s="4">
        <f t="shared" si="3496"/>
        <v>1.8111045117457801E-3</v>
      </c>
      <c r="O447" s="4">
        <f t="shared" si="3497"/>
        <v>1.9556729954580501E-3</v>
      </c>
    </row>
    <row r="448" spans="2:24" x14ac:dyDescent="0.35">
      <c r="B448" t="s">
        <v>881</v>
      </c>
      <c r="C448">
        <f t="shared" ref="C448:C511" si="4014">FIND(" ",$B448)</f>
        <v>4</v>
      </c>
      <c r="D448">
        <f t="shared" ref="D448:D511" si="4015">FIND(" x,y,z ",$B448)</f>
        <v>12</v>
      </c>
      <c r="E448">
        <f t="shared" ref="E448" si="4016">FIND(" ",$B448,D448+5)</f>
        <v>18</v>
      </c>
      <c r="F448">
        <f t="shared" ref="F448:G448" si="4017">FIND(" ",$B448,E448+1)</f>
        <v>40</v>
      </c>
      <c r="G448">
        <f t="shared" si="4017"/>
        <v>62</v>
      </c>
      <c r="H448">
        <f t="shared" si="3492"/>
        <v>84</v>
      </c>
      <c r="J448" t="str">
        <f t="shared" ref="J448:J511" si="4018">LEFT($B448,C448-1)</f>
        <v>365</v>
      </c>
      <c r="K448" t="str">
        <f t="shared" ref="K448:K511" si="4019">MID($B448, C448+1,D448-C448-1)</f>
        <v>Corduba</v>
      </c>
      <c r="L448" s="2" t="s">
        <v>385</v>
      </c>
      <c r="M448" s="4">
        <f t="shared" si="3495"/>
        <v>-0.946605401455762</v>
      </c>
      <c r="N448" s="4">
        <f t="shared" si="3496"/>
        <v>-2.9521671417361399</v>
      </c>
      <c r="O448" s="4">
        <f t="shared" si="3497"/>
        <v>-0.57977495153164504</v>
      </c>
      <c r="Q448" t="str">
        <f t="shared" ref="Q448:Q511" si="4020">J448</f>
        <v>365</v>
      </c>
      <c r="R448" t="str">
        <f t="shared" ref="R448:R511" si="4021">K448</f>
        <v>Corduba</v>
      </c>
      <c r="S448" s="4">
        <f t="shared" ref="S448:S511" si="4022">M448</f>
        <v>-0.946605401455762</v>
      </c>
      <c r="T448" s="4">
        <f t="shared" ref="T448:T511" si="4023">N448</f>
        <v>-2.9521671417361399</v>
      </c>
      <c r="U448" s="4">
        <f t="shared" ref="U448:U511" si="4024">O448</f>
        <v>-0.57977495153164504</v>
      </c>
      <c r="V448" s="4">
        <f t="shared" ref="V448:V511" si="4025">M449</f>
        <v>8.8541600182588005E-3</v>
      </c>
      <c r="W448" s="4">
        <f t="shared" ref="W448:W511" si="4026">N449</f>
        <v>-1.89374832297021E-3</v>
      </c>
      <c r="X448" s="4">
        <f t="shared" ref="X448:X511" si="4027">O449</f>
        <v>-1.50172926506452E-4</v>
      </c>
    </row>
    <row r="449" spans="2:24" x14ac:dyDescent="0.35">
      <c r="B449" t="s">
        <v>882</v>
      </c>
      <c r="D449">
        <f t="shared" ref="D449:D512" si="4028">FIND("vx,vy,vz ",$B449)</f>
        <v>1</v>
      </c>
      <c r="E449">
        <f t="shared" ref="E449" si="4029">FIND(" ",$B449,D449+8)</f>
        <v>9</v>
      </c>
      <c r="F449">
        <f t="shared" ref="F449:G449" si="4030">FIND(" ",$B449,E449+1)</f>
        <v>30</v>
      </c>
      <c r="G449">
        <f t="shared" si="4030"/>
        <v>52</v>
      </c>
      <c r="H449">
        <f t="shared" si="3492"/>
        <v>74</v>
      </c>
      <c r="J449" t="str">
        <f t="shared" ref="J449:J512" si="4031">LEFT($B449,D449-1)</f>
        <v/>
      </c>
      <c r="L449" s="2" t="s">
        <v>386</v>
      </c>
      <c r="M449" s="4">
        <f t="shared" si="3495"/>
        <v>8.8541600182588005E-3</v>
      </c>
      <c r="N449" s="4">
        <f t="shared" si="3496"/>
        <v>-1.89374832297021E-3</v>
      </c>
      <c r="O449" s="4">
        <f t="shared" si="3497"/>
        <v>-1.50172926506452E-4</v>
      </c>
    </row>
    <row r="450" spans="2:24" x14ac:dyDescent="0.35">
      <c r="B450" t="s">
        <v>478</v>
      </c>
      <c r="C450">
        <f t="shared" ref="C450:C513" si="4032">FIND(" ",$B450)</f>
        <v>4</v>
      </c>
      <c r="D450">
        <f t="shared" ref="D450:D513" si="4033">FIND(" x,y,z ",$B450)</f>
        <v>15</v>
      </c>
      <c r="E450">
        <f t="shared" ref="E450" si="4034">FIND(" ",$B450,D450+5)</f>
        <v>21</v>
      </c>
      <c r="F450">
        <f t="shared" ref="F450:G450" si="4035">FIND(" ",$B450,E450+1)</f>
        <v>42</v>
      </c>
      <c r="G450">
        <f t="shared" si="4035"/>
        <v>63</v>
      </c>
      <c r="H450">
        <f t="shared" si="3492"/>
        <v>84</v>
      </c>
      <c r="J450" t="str">
        <f t="shared" ref="J450:J513" si="4036">LEFT($B450,C450-1)</f>
        <v>366</v>
      </c>
      <c r="K450" t="str">
        <f t="shared" ref="K450:K513" si="4037">MID($B450, C450+1,D450-C450-1)</f>
        <v>Vincentina</v>
      </c>
      <c r="L450" s="2" t="s">
        <v>385</v>
      </c>
      <c r="M450" s="4">
        <f t="shared" si="3495"/>
        <v>0.18180355322039399</v>
      </c>
      <c r="N450" s="4">
        <f t="shared" si="3496"/>
        <v>2.7273504742486798</v>
      </c>
      <c r="O450" s="4">
        <f t="shared" si="3497"/>
        <v>1.8344880452133701</v>
      </c>
      <c r="Q450" t="str">
        <f t="shared" ref="Q450:Q513" si="4038">J450</f>
        <v>366</v>
      </c>
      <c r="R450" t="str">
        <f t="shared" ref="R450:R513" si="4039">K450</f>
        <v>Vincentina</v>
      </c>
      <c r="S450" s="4">
        <f t="shared" ref="S450:S513" si="4040">M450</f>
        <v>0.18180355322039399</v>
      </c>
      <c r="T450" s="4">
        <f t="shared" ref="T450:T513" si="4041">N450</f>
        <v>2.7273504742486798</v>
      </c>
      <c r="U450" s="4">
        <f t="shared" ref="U450:U513" si="4042">O450</f>
        <v>1.8344880452133701</v>
      </c>
      <c r="V450" s="4">
        <f t="shared" ref="V450:V513" si="4043">M451</f>
        <v>-9.1845754289914296E-3</v>
      </c>
      <c r="W450" s="4">
        <f t="shared" ref="W450:W513" si="4044">N451</f>
        <v>1.02995407797421E-3</v>
      </c>
      <c r="X450" s="4">
        <f t="shared" ref="X450:X513" si="4045">O451</f>
        <v>2.5695938936218102E-4</v>
      </c>
    </row>
    <row r="451" spans="2:24" x14ac:dyDescent="0.35">
      <c r="B451" t="s">
        <v>883</v>
      </c>
      <c r="D451">
        <f t="shared" ref="D451:D514" si="4046">FIND("vx,vy,vz ",$B451)</f>
        <v>1</v>
      </c>
      <c r="E451">
        <f t="shared" ref="E451" si="4047">FIND(" ",$B451,D451+8)</f>
        <v>9</v>
      </c>
      <c r="F451">
        <f t="shared" ref="F451:G451" si="4048">FIND(" ",$B451,E451+1)</f>
        <v>31</v>
      </c>
      <c r="G451">
        <f t="shared" si="4048"/>
        <v>52</v>
      </c>
      <c r="H451">
        <f t="shared" si="3492"/>
        <v>73</v>
      </c>
      <c r="J451" t="str">
        <f t="shared" ref="J451:J514" si="4049">LEFT($B451,D451-1)</f>
        <v/>
      </c>
      <c r="L451" s="2" t="s">
        <v>386</v>
      </c>
      <c r="M451" s="4">
        <f t="shared" si="3495"/>
        <v>-9.1845754289914296E-3</v>
      </c>
      <c r="N451" s="4">
        <f t="shared" si="3496"/>
        <v>1.02995407797421E-3</v>
      </c>
      <c r="O451" s="4">
        <f t="shared" si="3497"/>
        <v>2.5695938936218102E-4</v>
      </c>
    </row>
    <row r="452" spans="2:24" x14ac:dyDescent="0.35">
      <c r="B452" t="s">
        <v>884</v>
      </c>
      <c r="C452">
        <f t="shared" ref="C452:C515" si="4050">FIND(" ",$B452)</f>
        <v>4</v>
      </c>
      <c r="D452">
        <f t="shared" ref="D452:D515" si="4051">FIND(" x,y,z ",$B452)</f>
        <v>10</v>
      </c>
      <c r="E452">
        <f t="shared" ref="E452" si="4052">FIND(" ",$B452,D452+5)</f>
        <v>16</v>
      </c>
      <c r="F452">
        <f t="shared" ref="F452:G452" si="4053">FIND(" ",$B452,E452+1)</f>
        <v>38</v>
      </c>
      <c r="G452">
        <f t="shared" si="4053"/>
        <v>59</v>
      </c>
      <c r="H452">
        <f t="shared" si="3492"/>
        <v>80</v>
      </c>
      <c r="J452" t="str">
        <f t="shared" ref="J452:J515" si="4054">LEFT($B452,C452-1)</f>
        <v>369</v>
      </c>
      <c r="K452" t="str">
        <f t="shared" ref="K452:K515" si="4055">MID($B452, C452+1,D452-C452-1)</f>
        <v>Aeria</v>
      </c>
      <c r="L452" s="2" t="s">
        <v>385</v>
      </c>
      <c r="M452" s="4">
        <f t="shared" si="3495"/>
        <v>-2.4618892649333901</v>
      </c>
      <c r="N452" s="4">
        <f t="shared" si="3496"/>
        <v>1.0414159128020299</v>
      </c>
      <c r="O452" s="4">
        <f t="shared" si="3497"/>
        <v>1.0260222478819201</v>
      </c>
      <c r="Q452" t="str">
        <f t="shared" ref="Q452:Q515" si="4056">J452</f>
        <v>369</v>
      </c>
      <c r="R452" t="str">
        <f t="shared" ref="R452:R515" si="4057">K452</f>
        <v>Aeria</v>
      </c>
      <c r="S452" s="4">
        <f t="shared" ref="S452:S515" si="4058">M452</f>
        <v>-2.4618892649333901</v>
      </c>
      <c r="T452" s="4">
        <f t="shared" ref="T452:T515" si="4059">N452</f>
        <v>1.0414159128020299</v>
      </c>
      <c r="U452" s="4">
        <f t="shared" ref="U452:U515" si="4060">O452</f>
        <v>1.0260222478819201</v>
      </c>
      <c r="V452" s="4">
        <f t="shared" ref="V452:V515" si="4061">M453</f>
        <v>-4.9414915153719197E-3</v>
      </c>
      <c r="W452" s="4">
        <f t="shared" ref="W452:W515" si="4062">N453</f>
        <v>-8.1244056781990606E-3</v>
      </c>
      <c r="X452" s="4">
        <f t="shared" ref="X452:X515" si="4063">O453</f>
        <v>-2.13895377078481E-3</v>
      </c>
    </row>
    <row r="453" spans="2:24" x14ac:dyDescent="0.35">
      <c r="B453" t="s">
        <v>885</v>
      </c>
      <c r="D453">
        <f t="shared" ref="D453:D516" si="4064">FIND("vx,vy,vz ",$B453)</f>
        <v>1</v>
      </c>
      <c r="E453">
        <f t="shared" ref="E453" si="4065">FIND(" ",$B453,D453+8)</f>
        <v>9</v>
      </c>
      <c r="F453">
        <f t="shared" ref="F453:G453" si="4066">FIND(" ",$B453,E453+1)</f>
        <v>31</v>
      </c>
      <c r="G453">
        <f t="shared" si="4066"/>
        <v>53</v>
      </c>
      <c r="H453">
        <f t="shared" si="3492"/>
        <v>75</v>
      </c>
      <c r="J453" t="str">
        <f t="shared" ref="J453:J516" si="4067">LEFT($B453,D453-1)</f>
        <v/>
      </c>
      <c r="L453" s="2" t="s">
        <v>386</v>
      </c>
      <c r="M453" s="4">
        <f t="shared" si="3495"/>
        <v>-4.9414915153719197E-3</v>
      </c>
      <c r="N453" s="4">
        <f t="shared" si="3496"/>
        <v>-8.1244056781990606E-3</v>
      </c>
      <c r="O453" s="4">
        <f t="shared" si="3497"/>
        <v>-2.13895377078481E-3</v>
      </c>
    </row>
    <row r="454" spans="2:24" x14ac:dyDescent="0.35">
      <c r="B454" t="s">
        <v>886</v>
      </c>
      <c r="C454">
        <f t="shared" ref="C454:C517" si="4068">FIND(" ",$B454)</f>
        <v>4</v>
      </c>
      <c r="D454">
        <f t="shared" ref="D454:D517" si="4069">FIND(" x,y,z ",$B454)</f>
        <v>13</v>
      </c>
      <c r="E454">
        <f t="shared" ref="E454" si="4070">FIND(" ",$B454,D454+5)</f>
        <v>19</v>
      </c>
      <c r="F454">
        <f t="shared" ref="F454:G454" si="4071">FIND(" ",$B454,E454+1)</f>
        <v>41</v>
      </c>
      <c r="G454">
        <f t="shared" si="4071"/>
        <v>63</v>
      </c>
      <c r="H454">
        <f t="shared" ref="H454:H517" si="4072">LEN($B454)+1</f>
        <v>85</v>
      </c>
      <c r="J454" t="str">
        <f t="shared" ref="J454:J517" si="4073">LEFT($B454,C454-1)</f>
        <v>373</v>
      </c>
      <c r="K454" t="str">
        <f t="shared" ref="K454:K517" si="4074">MID($B454, C454+1,D454-C454-1)</f>
        <v>Melusina</v>
      </c>
      <c r="L454" s="2" t="s">
        <v>385</v>
      </c>
      <c r="M454" s="4">
        <f t="shared" ref="M454:M517" si="4075">VALUE(MID($B454,E454,F454-E454))</f>
        <v>-0.69041873904473505</v>
      </c>
      <c r="N454" s="4">
        <f t="shared" ref="N454:N517" si="4076">VALUE(MID($B454,F454,G454-F454))</f>
        <v>-2.3798112522545098</v>
      </c>
      <c r="O454" s="4">
        <f t="shared" ref="O454:O517" si="4077">VALUE(MID($B454,G454,H454-G454))</f>
        <v>-1.89826574332177</v>
      </c>
      <c r="Q454" t="str">
        <f t="shared" ref="Q454:Q517" si="4078">J454</f>
        <v>373</v>
      </c>
      <c r="R454" t="str">
        <f t="shared" ref="R454:R517" si="4079">K454</f>
        <v>Melusina</v>
      </c>
      <c r="S454" s="4">
        <f t="shared" ref="S454:S517" si="4080">M454</f>
        <v>-0.69041873904473505</v>
      </c>
      <c r="T454" s="4">
        <f t="shared" ref="T454:T517" si="4081">N454</f>
        <v>-2.3798112522545098</v>
      </c>
      <c r="U454" s="4">
        <f t="shared" ref="U454:U517" si="4082">O454</f>
        <v>-1.89826574332177</v>
      </c>
      <c r="V454" s="4">
        <f t="shared" ref="V454:V517" si="4083">M455</f>
        <v>9.6943229652898897E-3</v>
      </c>
      <c r="W454" s="4">
        <f t="shared" ref="W454:W517" si="4084">N455</f>
        <v>-4.7665732562709702E-4</v>
      </c>
      <c r="X454" s="4">
        <f t="shared" ref="X454:X517" si="4085">O455</f>
        <v>-6.4419290539367402E-4</v>
      </c>
    </row>
    <row r="455" spans="2:24" x14ac:dyDescent="0.35">
      <c r="B455" t="s">
        <v>887</v>
      </c>
      <c r="D455">
        <f t="shared" ref="D455:D518" si="4086">FIND("vx,vy,vz ",$B455)</f>
        <v>1</v>
      </c>
      <c r="E455">
        <f t="shared" ref="E455" si="4087">FIND(" ",$B455,D455+8)</f>
        <v>9</v>
      </c>
      <c r="F455">
        <f t="shared" ref="F455:G455" si="4088">FIND(" ",$B455,E455+1)</f>
        <v>30</v>
      </c>
      <c r="G455">
        <f t="shared" si="4088"/>
        <v>52</v>
      </c>
      <c r="H455">
        <f t="shared" si="4072"/>
        <v>74</v>
      </c>
      <c r="J455" t="str">
        <f t="shared" ref="J455:J518" si="4089">LEFT($B455,D455-1)</f>
        <v/>
      </c>
      <c r="L455" s="2" t="s">
        <v>386</v>
      </c>
      <c r="M455" s="4">
        <f t="shared" si="4075"/>
        <v>9.6943229652898897E-3</v>
      </c>
      <c r="N455" s="4">
        <f t="shared" si="4076"/>
        <v>-4.7665732562709702E-4</v>
      </c>
      <c r="O455" s="4">
        <f t="shared" si="4077"/>
        <v>-6.4419290539367402E-4</v>
      </c>
    </row>
    <row r="456" spans="2:24" x14ac:dyDescent="0.35">
      <c r="B456" t="s">
        <v>888</v>
      </c>
      <c r="C456">
        <f t="shared" ref="C456:C519" si="4090">FIND(" ",$B456)</f>
        <v>4</v>
      </c>
      <c r="D456">
        <f t="shared" ref="D456:D519" si="4091">FIND(" x,y,z ",$B456)</f>
        <v>11</v>
      </c>
      <c r="E456">
        <f t="shared" ref="E456" si="4092">FIND(" ",$B456,D456+5)</f>
        <v>17</v>
      </c>
      <c r="F456">
        <f t="shared" ref="F456:G456" si="4093">FIND(" ",$B456,E456+1)</f>
        <v>39</v>
      </c>
      <c r="G456">
        <f t="shared" si="4093"/>
        <v>61</v>
      </c>
      <c r="H456">
        <f t="shared" si="4072"/>
        <v>83</v>
      </c>
      <c r="J456" t="str">
        <f t="shared" ref="J456:J519" si="4094">LEFT($B456,C456-1)</f>
        <v>375</v>
      </c>
      <c r="K456" t="str">
        <f t="shared" ref="K456:K519" si="4095">MID($B456, C456+1,D456-C456-1)</f>
        <v>Ursula</v>
      </c>
      <c r="L456" s="2" t="s">
        <v>385</v>
      </c>
      <c r="M456" s="4">
        <f t="shared" si="4075"/>
        <v>-1.4364461714507399</v>
      </c>
      <c r="N456" s="4">
        <f t="shared" si="4076"/>
        <v>-2.0284848332178198</v>
      </c>
      <c r="O456" s="4">
        <f t="shared" si="4077"/>
        <v>-1.7885408368668201</v>
      </c>
      <c r="Q456" t="str">
        <f t="shared" ref="Q456:Q519" si="4096">J456</f>
        <v>375</v>
      </c>
      <c r="R456" t="str">
        <f t="shared" ref="R456:R519" si="4097">K456</f>
        <v>Ursula</v>
      </c>
      <c r="S456" s="4">
        <f t="shared" ref="S456:S519" si="4098">M456</f>
        <v>-1.4364461714507399</v>
      </c>
      <c r="T456" s="4">
        <f t="shared" ref="T456:T519" si="4099">N456</f>
        <v>-2.0284848332178198</v>
      </c>
      <c r="U456" s="4">
        <f t="shared" ref="U456:U519" si="4100">O456</f>
        <v>-1.7885408368668201</v>
      </c>
      <c r="V456" s="4">
        <f t="shared" ref="V456:V519" si="4101">M457</f>
        <v>9.1009069715360397E-3</v>
      </c>
      <c r="W456" s="4">
        <f t="shared" ref="W456:W519" si="4102">N457</f>
        <v>-3.6412833550028899E-3</v>
      </c>
      <c r="X456" s="4">
        <f t="shared" ref="X456:X519" si="4103">O457</f>
        <v>-1.6428805845661401E-3</v>
      </c>
    </row>
    <row r="457" spans="2:24" x14ac:dyDescent="0.35">
      <c r="B457" t="s">
        <v>889</v>
      </c>
      <c r="D457">
        <f t="shared" ref="D457:D520" si="4104">FIND("vx,vy,vz ",$B457)</f>
        <v>1</v>
      </c>
      <c r="E457">
        <f t="shared" ref="E457" si="4105">FIND(" ",$B457,D457+8)</f>
        <v>9</v>
      </c>
      <c r="F457">
        <f t="shared" ref="F457:G457" si="4106">FIND(" ",$B457,E457+1)</f>
        <v>30</v>
      </c>
      <c r="G457">
        <f t="shared" si="4106"/>
        <v>52</v>
      </c>
      <c r="H457">
        <f t="shared" si="4072"/>
        <v>74</v>
      </c>
      <c r="J457" t="str">
        <f t="shared" ref="J457:J520" si="4107">LEFT($B457,D457-1)</f>
        <v/>
      </c>
      <c r="L457" s="2" t="s">
        <v>386</v>
      </c>
      <c r="M457" s="4">
        <f t="shared" si="4075"/>
        <v>9.1009069715360397E-3</v>
      </c>
      <c r="N457" s="4">
        <f t="shared" si="4076"/>
        <v>-3.6412833550028899E-3</v>
      </c>
      <c r="O457" s="4">
        <f t="shared" si="4077"/>
        <v>-1.6428805845661401E-3</v>
      </c>
    </row>
    <row r="458" spans="2:24" x14ac:dyDescent="0.35">
      <c r="B458" t="s">
        <v>479</v>
      </c>
      <c r="C458">
        <f t="shared" ref="C458:C521" si="4108">FIND(" ",$B458)</f>
        <v>4</v>
      </c>
      <c r="D458">
        <f t="shared" ref="D458:D521" si="4109">FIND(" x,y,z ",$B458)</f>
        <v>13</v>
      </c>
      <c r="E458">
        <f t="shared" ref="E458" si="4110">FIND(" ",$B458,D458+5)</f>
        <v>19</v>
      </c>
      <c r="F458">
        <f t="shared" ref="F458:G458" si="4111">FIND(" ",$B458,E458+1)</f>
        <v>40</v>
      </c>
      <c r="G458">
        <f t="shared" si="4111"/>
        <v>61</v>
      </c>
      <c r="H458">
        <f t="shared" si="4072"/>
        <v>82</v>
      </c>
      <c r="J458" t="str">
        <f t="shared" ref="J458:J521" si="4112">LEFT($B458,C458-1)</f>
        <v>377</v>
      </c>
      <c r="K458" t="str">
        <f t="shared" ref="K458:K521" si="4113">MID($B458, C458+1,D458-C458-1)</f>
        <v>Campania</v>
      </c>
      <c r="L458" s="2" t="s">
        <v>385</v>
      </c>
      <c r="M458" s="4">
        <f t="shared" si="4075"/>
        <v>0.26953707990992698</v>
      </c>
      <c r="N458" s="4">
        <f t="shared" si="4076"/>
        <v>2.3858642643110901</v>
      </c>
      <c r="O458" s="4">
        <f t="shared" si="4077"/>
        <v>0.77860418826715305</v>
      </c>
      <c r="Q458" t="str">
        <f t="shared" ref="Q458:Q521" si="4114">J458</f>
        <v>377</v>
      </c>
      <c r="R458" t="str">
        <f t="shared" ref="R458:R521" si="4115">K458</f>
        <v>Campania</v>
      </c>
      <c r="S458" s="4">
        <f t="shared" ref="S458:S521" si="4116">M458</f>
        <v>0.26953707990992698</v>
      </c>
      <c r="T458" s="4">
        <f t="shared" ref="T458:T521" si="4117">N458</f>
        <v>2.3858642643110901</v>
      </c>
      <c r="U458" s="4">
        <f t="shared" ref="U458:U521" si="4118">O458</f>
        <v>0.77860418826715305</v>
      </c>
      <c r="V458" s="4">
        <f t="shared" ref="V458:V521" si="4119">M459</f>
        <v>-1.10056661350966E-2</v>
      </c>
      <c r="W458" s="4">
        <f t="shared" ref="W458:W521" si="4120">N459</f>
        <v>1.8233203535398799E-3</v>
      </c>
      <c r="X458" s="4">
        <f t="shared" ref="X458:X521" si="4121">O459</f>
        <v>-1.08001402849965E-4</v>
      </c>
    </row>
    <row r="459" spans="2:24" x14ac:dyDescent="0.35">
      <c r="B459" t="s">
        <v>890</v>
      </c>
      <c r="D459">
        <f t="shared" ref="D459:D522" si="4122">FIND("vx,vy,vz ",$B459)</f>
        <v>1</v>
      </c>
      <c r="E459">
        <f t="shared" ref="E459" si="4123">FIND(" ",$B459,D459+8)</f>
        <v>9</v>
      </c>
      <c r="F459">
        <f t="shared" ref="F459:G459" si="4124">FIND(" ",$B459,E459+1)</f>
        <v>31</v>
      </c>
      <c r="G459">
        <f t="shared" si="4124"/>
        <v>52</v>
      </c>
      <c r="H459">
        <f t="shared" si="4072"/>
        <v>74</v>
      </c>
      <c r="J459" t="str">
        <f t="shared" ref="J459:J522" si="4125">LEFT($B459,D459-1)</f>
        <v/>
      </c>
      <c r="L459" s="2" t="s">
        <v>386</v>
      </c>
      <c r="M459" s="4">
        <f t="shared" si="4075"/>
        <v>-1.10056661350966E-2</v>
      </c>
      <c r="N459" s="4">
        <f t="shared" si="4076"/>
        <v>1.8233203535398799E-3</v>
      </c>
      <c r="O459" s="4">
        <f t="shared" si="4077"/>
        <v>-1.08001402849965E-4</v>
      </c>
    </row>
    <row r="460" spans="2:24" x14ac:dyDescent="0.35">
      <c r="B460" t="s">
        <v>891</v>
      </c>
      <c r="C460">
        <f t="shared" ref="C460:C523" si="4126">FIND(" ",$B460)</f>
        <v>4</v>
      </c>
      <c r="D460">
        <f t="shared" ref="D460:D523" si="4127">FIND(" x,y,z ",$B460)</f>
        <v>11</v>
      </c>
      <c r="E460">
        <f t="shared" ref="E460" si="4128">FIND(" ",$B460,D460+5)</f>
        <v>17</v>
      </c>
      <c r="F460">
        <f t="shared" ref="F460:G460" si="4129">FIND(" ",$B460,E460+1)</f>
        <v>39</v>
      </c>
      <c r="G460">
        <f t="shared" si="4129"/>
        <v>61</v>
      </c>
      <c r="H460">
        <f t="shared" si="4072"/>
        <v>82</v>
      </c>
      <c r="J460" t="str">
        <f t="shared" ref="J460:J523" si="4130">LEFT($B460,C460-1)</f>
        <v>381</v>
      </c>
      <c r="K460" t="str">
        <f t="shared" ref="K460:K523" si="4131">MID($B460, C460+1,D460-C460-1)</f>
        <v>Myrrha</v>
      </c>
      <c r="L460" s="2" t="s">
        <v>385</v>
      </c>
      <c r="M460" s="4">
        <f t="shared" si="4075"/>
        <v>-2.9951545229099601</v>
      </c>
      <c r="N460" s="4">
        <f t="shared" si="4076"/>
        <v>-0.46336247324509799</v>
      </c>
      <c r="O460" s="4">
        <f t="shared" si="4077"/>
        <v>0.425103778189245</v>
      </c>
      <c r="Q460" t="str">
        <f t="shared" ref="Q460:Q523" si="4132">J460</f>
        <v>381</v>
      </c>
      <c r="R460" t="str">
        <f t="shared" ref="R460:R523" si="4133">K460</f>
        <v>Myrrha</v>
      </c>
      <c r="S460" s="4">
        <f t="shared" ref="S460:S523" si="4134">M460</f>
        <v>-2.9951545229099601</v>
      </c>
      <c r="T460" s="4">
        <f t="shared" ref="T460:T523" si="4135">N460</f>
        <v>-0.46336247324509799</v>
      </c>
      <c r="U460" s="4">
        <f t="shared" ref="U460:U523" si="4136">O460</f>
        <v>0.425103778189245</v>
      </c>
      <c r="V460" s="4">
        <f t="shared" ref="V460:V523" si="4137">M461</f>
        <v>2.1328685197343502E-3</v>
      </c>
      <c r="W460" s="4">
        <f t="shared" ref="W460:W523" si="4138">N461</f>
        <v>-9.3356957666244304E-3</v>
      </c>
      <c r="X460" s="4">
        <f t="shared" ref="X460:X523" si="4139">O461</f>
        <v>-3.0721485045795199E-3</v>
      </c>
    </row>
    <row r="461" spans="2:24" x14ac:dyDescent="0.35">
      <c r="B461" t="s">
        <v>892</v>
      </c>
      <c r="D461">
        <f t="shared" ref="D461:D524" si="4140">FIND("vx,vy,vz ",$B461)</f>
        <v>1</v>
      </c>
      <c r="E461">
        <f t="shared" ref="E461" si="4141">FIND(" ",$B461,D461+8)</f>
        <v>9</v>
      </c>
      <c r="F461">
        <f t="shared" ref="F461:G461" si="4142">FIND(" ",$B461,E461+1)</f>
        <v>30</v>
      </c>
      <c r="G461">
        <f t="shared" si="4142"/>
        <v>52</v>
      </c>
      <c r="H461">
        <f t="shared" si="4072"/>
        <v>74</v>
      </c>
      <c r="J461" t="str">
        <f t="shared" ref="J461:J524" si="4143">LEFT($B461,D461-1)</f>
        <v/>
      </c>
      <c r="L461" s="2" t="s">
        <v>386</v>
      </c>
      <c r="M461" s="4">
        <f t="shared" si="4075"/>
        <v>2.1328685197343502E-3</v>
      </c>
      <c r="N461" s="4">
        <f t="shared" si="4076"/>
        <v>-9.3356957666244304E-3</v>
      </c>
      <c r="O461" s="4">
        <f t="shared" si="4077"/>
        <v>-3.0721485045795199E-3</v>
      </c>
    </row>
    <row r="462" spans="2:24" x14ac:dyDescent="0.35">
      <c r="B462" t="s">
        <v>480</v>
      </c>
      <c r="C462">
        <f t="shared" ref="C462:C525" si="4144">FIND(" ",$B462)</f>
        <v>4</v>
      </c>
      <c r="D462">
        <f t="shared" ref="D462:D525" si="4145">FIND(" x,y,z ",$B462)</f>
        <v>12</v>
      </c>
      <c r="E462">
        <f t="shared" ref="E462" si="4146">FIND(" ",$B462,D462+5)</f>
        <v>18</v>
      </c>
      <c r="F462">
        <f t="shared" ref="F462:G462" si="4147">FIND(" ",$B462,E462+1)</f>
        <v>39</v>
      </c>
      <c r="G462">
        <f t="shared" si="4147"/>
        <v>60</v>
      </c>
      <c r="H462">
        <f t="shared" si="4072"/>
        <v>81</v>
      </c>
      <c r="J462" t="str">
        <f t="shared" ref="J462:J525" si="4148">LEFT($B462,C462-1)</f>
        <v>385</v>
      </c>
      <c r="K462" t="str">
        <f t="shared" ref="K462:K525" si="4149">MID($B462, C462+1,D462-C462-1)</f>
        <v>Ilmatar</v>
      </c>
      <c r="L462" s="2" t="s">
        <v>385</v>
      </c>
      <c r="M462" s="4">
        <f t="shared" si="4075"/>
        <v>2.2041235563532702</v>
      </c>
      <c r="N462" s="4">
        <f t="shared" si="4076"/>
        <v>1.6192625422046101</v>
      </c>
      <c r="O462" s="4">
        <f t="shared" si="4077"/>
        <v>1.3598995235371401</v>
      </c>
      <c r="Q462" t="str">
        <f t="shared" ref="Q462:Q525" si="4150">J462</f>
        <v>385</v>
      </c>
      <c r="R462" t="str">
        <f t="shared" ref="R462:R525" si="4151">K462</f>
        <v>Ilmatar</v>
      </c>
      <c r="S462" s="4">
        <f t="shared" ref="S462:S525" si="4152">M462</f>
        <v>2.2041235563532702</v>
      </c>
      <c r="T462" s="4">
        <f t="shared" ref="T462:T525" si="4153">N462</f>
        <v>1.6192625422046101</v>
      </c>
      <c r="U462" s="4">
        <f t="shared" ref="U462:U525" si="4154">O462</f>
        <v>1.3598995235371401</v>
      </c>
      <c r="V462" s="4">
        <f t="shared" ref="V462:V525" si="4155">M463</f>
        <v>-7.1970991390914001E-3</v>
      </c>
      <c r="W462" s="4">
        <f t="shared" ref="W462:W525" si="4156">N463</f>
        <v>5.19141068529434E-3</v>
      </c>
      <c r="X462" s="4">
        <f t="shared" ref="X462:X525" si="4157">O463</f>
        <v>3.3439852947016401E-3</v>
      </c>
    </row>
    <row r="463" spans="2:24" x14ac:dyDescent="0.35">
      <c r="B463" t="s">
        <v>893</v>
      </c>
      <c r="D463">
        <f t="shared" ref="D463:D526" si="4158">FIND("vx,vy,vz ",$B463)</f>
        <v>1</v>
      </c>
      <c r="E463">
        <f t="shared" ref="E463" si="4159">FIND(" ",$B463,D463+8)</f>
        <v>9</v>
      </c>
      <c r="F463">
        <f t="shared" ref="F463:G463" si="4160">FIND(" ",$B463,E463+1)</f>
        <v>31</v>
      </c>
      <c r="G463">
        <f t="shared" si="4160"/>
        <v>52</v>
      </c>
      <c r="H463">
        <f t="shared" si="4072"/>
        <v>73</v>
      </c>
      <c r="J463" t="str">
        <f t="shared" ref="J463:J526" si="4161">LEFT($B463,D463-1)</f>
        <v/>
      </c>
      <c r="L463" s="2" t="s">
        <v>386</v>
      </c>
      <c r="M463" s="4">
        <f t="shared" si="4075"/>
        <v>-7.1970991390914001E-3</v>
      </c>
      <c r="N463" s="4">
        <f t="shared" si="4076"/>
        <v>5.19141068529434E-3</v>
      </c>
      <c r="O463" s="4">
        <f t="shared" si="4077"/>
        <v>3.3439852947016401E-3</v>
      </c>
    </row>
    <row r="464" spans="2:24" x14ac:dyDescent="0.35">
      <c r="B464" t="s">
        <v>894</v>
      </c>
      <c r="C464">
        <f t="shared" ref="C464:C527" si="4162">FIND(" ",$B464)</f>
        <v>4</v>
      </c>
      <c r="D464">
        <f t="shared" ref="D464:D527" si="4163">FIND(" x,y,z ",$B464)</f>
        <v>12</v>
      </c>
      <c r="E464">
        <f t="shared" ref="E464" si="4164">FIND(" ",$B464,D464+5)</f>
        <v>18</v>
      </c>
      <c r="F464">
        <f t="shared" ref="F464:G464" si="4165">FIND(" ",$B464,E464+1)</f>
        <v>40</v>
      </c>
      <c r="G464">
        <f t="shared" si="4165"/>
        <v>62</v>
      </c>
      <c r="H464">
        <f t="shared" si="4072"/>
        <v>84</v>
      </c>
      <c r="J464" t="str">
        <f t="shared" ref="J464:J527" si="4166">LEFT($B464,C464-1)</f>
        <v>386</v>
      </c>
      <c r="K464" t="str">
        <f t="shared" ref="K464:K527" si="4167">MID($B464, C464+1,D464-C464-1)</f>
        <v>Siegena</v>
      </c>
      <c r="L464" s="2" t="s">
        <v>385</v>
      </c>
      <c r="M464" s="4">
        <f t="shared" si="4075"/>
        <v>-1.5414426369268699</v>
      </c>
      <c r="N464" s="4">
        <f t="shared" si="4076"/>
        <v>-2.8886919351300699</v>
      </c>
      <c r="O464" s="4">
        <f t="shared" si="4077"/>
        <v>-6.6078605278559896E-2</v>
      </c>
      <c r="Q464" t="str">
        <f t="shared" ref="Q464:Q527" si="4168">J464</f>
        <v>386</v>
      </c>
      <c r="R464" t="str">
        <f t="shared" ref="R464:R527" si="4169">K464</f>
        <v>Siegena</v>
      </c>
      <c r="S464" s="4">
        <f t="shared" ref="S464:S527" si="4170">M464</f>
        <v>-1.5414426369268699</v>
      </c>
      <c r="T464" s="4">
        <f t="shared" ref="T464:T527" si="4171">N464</f>
        <v>-2.8886919351300699</v>
      </c>
      <c r="U464" s="4">
        <f t="shared" ref="U464:U527" si="4172">O464</f>
        <v>-6.6078605278559896E-2</v>
      </c>
      <c r="V464" s="4">
        <f t="shared" ref="V464:V527" si="4173">M465</f>
        <v>8.2018528002121092E-3</v>
      </c>
      <c r="W464" s="4">
        <f t="shared" ref="W464:W527" si="4174">N465</f>
        <v>-3.2479656056009199E-3</v>
      </c>
      <c r="X464" s="4">
        <f t="shared" ref="X464:X527" si="4175">O465</f>
        <v>-8.2638001342135803E-4</v>
      </c>
    </row>
    <row r="465" spans="2:24" x14ac:dyDescent="0.35">
      <c r="B465" t="s">
        <v>895</v>
      </c>
      <c r="D465">
        <f t="shared" ref="D465:D528" si="4176">FIND("vx,vy,vz ",$B465)</f>
        <v>1</v>
      </c>
      <c r="E465">
        <f t="shared" ref="E465" si="4177">FIND(" ",$B465,D465+8)</f>
        <v>9</v>
      </c>
      <c r="F465">
        <f t="shared" ref="F465:G465" si="4178">FIND(" ",$B465,E465+1)</f>
        <v>30</v>
      </c>
      <c r="G465">
        <f t="shared" si="4178"/>
        <v>52</v>
      </c>
      <c r="H465">
        <f t="shared" si="4072"/>
        <v>74</v>
      </c>
      <c r="J465" t="str">
        <f t="shared" ref="J465:J528" si="4179">LEFT($B465,D465-1)</f>
        <v/>
      </c>
      <c r="L465" s="2" t="s">
        <v>386</v>
      </c>
      <c r="M465" s="4">
        <f t="shared" si="4075"/>
        <v>8.2018528002121092E-3</v>
      </c>
      <c r="N465" s="4">
        <f t="shared" si="4076"/>
        <v>-3.2479656056009199E-3</v>
      </c>
      <c r="O465" s="4">
        <f t="shared" si="4077"/>
        <v>-8.2638001342135803E-4</v>
      </c>
    </row>
    <row r="466" spans="2:24" x14ac:dyDescent="0.35">
      <c r="B466" t="s">
        <v>481</v>
      </c>
      <c r="C466">
        <f t="shared" ref="C466:C529" si="4180">FIND(" ",$B466)</f>
        <v>4</v>
      </c>
      <c r="D466">
        <f t="shared" ref="D466:D529" si="4181">FIND(" x,y,z ",$B466)</f>
        <v>14</v>
      </c>
      <c r="E466">
        <f t="shared" ref="E466" si="4182">FIND(" ",$B466,D466+5)</f>
        <v>20</v>
      </c>
      <c r="F466">
        <f t="shared" ref="F466:G466" si="4183">FIND(" ",$B466,E466+1)</f>
        <v>41</v>
      </c>
      <c r="G466">
        <f t="shared" si="4183"/>
        <v>62</v>
      </c>
      <c r="H466">
        <f t="shared" si="4072"/>
        <v>83</v>
      </c>
      <c r="J466" t="str">
        <f t="shared" ref="J466:J529" si="4184">LEFT($B466,C466-1)</f>
        <v>387</v>
      </c>
      <c r="K466" t="str">
        <f t="shared" ref="K466:K529" si="4185">MID($B466, C466+1,D466-C466-1)</f>
        <v>Aquitania</v>
      </c>
      <c r="L466" s="2" t="s">
        <v>385</v>
      </c>
      <c r="M466" s="4">
        <f t="shared" si="4075"/>
        <v>1.6738560394562001</v>
      </c>
      <c r="N466" s="4">
        <f t="shared" si="4076"/>
        <v>2.5304406464834002</v>
      </c>
      <c r="O466" s="4">
        <f t="shared" si="4077"/>
        <v>0.105238509303274</v>
      </c>
      <c r="Q466" t="str">
        <f t="shared" ref="Q466:Q529" si="4186">J466</f>
        <v>387</v>
      </c>
      <c r="R466" t="str">
        <f t="shared" ref="R466:R529" si="4187">K466</f>
        <v>Aquitania</v>
      </c>
      <c r="S466" s="4">
        <f t="shared" ref="S466:S529" si="4188">M466</f>
        <v>1.6738560394562001</v>
      </c>
      <c r="T466" s="4">
        <f t="shared" ref="T466:T529" si="4189">N466</f>
        <v>2.5304406464834002</v>
      </c>
      <c r="U466" s="4">
        <f t="shared" ref="U466:U529" si="4190">O466</f>
        <v>0.105238509303274</v>
      </c>
      <c r="V466" s="4">
        <f t="shared" ref="V466:V529" si="4191">M467</f>
        <v>-6.1653121038743397E-3</v>
      </c>
      <c r="W466" s="4">
        <f t="shared" ref="W466:W529" si="4192">N467</f>
        <v>6.3546751906666402E-3</v>
      </c>
      <c r="X466" s="4">
        <f t="shared" ref="X466:X529" si="4193">O467</f>
        <v>2.90726402117904E-3</v>
      </c>
    </row>
    <row r="467" spans="2:24" x14ac:dyDescent="0.35">
      <c r="B467" t="s">
        <v>896</v>
      </c>
      <c r="D467">
        <f t="shared" ref="D467:D530" si="4194">FIND("vx,vy,vz ",$B467)</f>
        <v>1</v>
      </c>
      <c r="E467">
        <f t="shared" ref="E467" si="4195">FIND(" ",$B467,D467+8)</f>
        <v>9</v>
      </c>
      <c r="F467">
        <f t="shared" ref="F467:G467" si="4196">FIND(" ",$B467,E467+1)</f>
        <v>31</v>
      </c>
      <c r="G467">
        <f t="shared" si="4196"/>
        <v>52</v>
      </c>
      <c r="H467">
        <f t="shared" si="4072"/>
        <v>73</v>
      </c>
      <c r="J467" t="str">
        <f t="shared" ref="J467:J530" si="4197">LEFT($B467,D467-1)</f>
        <v/>
      </c>
      <c r="L467" s="2" t="s">
        <v>386</v>
      </c>
      <c r="M467" s="4">
        <f t="shared" si="4075"/>
        <v>-6.1653121038743397E-3</v>
      </c>
      <c r="N467" s="4">
        <f t="shared" si="4076"/>
        <v>6.3546751906666402E-3</v>
      </c>
      <c r="O467" s="4">
        <f t="shared" si="4077"/>
        <v>2.90726402117904E-3</v>
      </c>
    </row>
    <row r="468" spans="2:24" x14ac:dyDescent="0.35">
      <c r="B468" t="s">
        <v>897</v>
      </c>
      <c r="C468">
        <f t="shared" ref="C468:C531" si="4198">FIND(" ",$B468)</f>
        <v>4</v>
      </c>
      <c r="D468">
        <f t="shared" ref="D468:D531" si="4199">FIND(" x,y,z ",$B468)</f>
        <v>14</v>
      </c>
      <c r="E468">
        <f t="shared" ref="E468" si="4200">FIND(" ",$B468,D468+5)</f>
        <v>20</v>
      </c>
      <c r="F468">
        <f t="shared" ref="F468:G468" si="4201">FIND(" ",$B468,E468+1)</f>
        <v>41</v>
      </c>
      <c r="G468">
        <f t="shared" si="4201"/>
        <v>63</v>
      </c>
      <c r="H468">
        <f t="shared" si="4072"/>
        <v>85</v>
      </c>
      <c r="J468" t="str">
        <f t="shared" ref="J468:J531" si="4202">LEFT($B468,C468-1)</f>
        <v>388</v>
      </c>
      <c r="K468" t="str">
        <f t="shared" ref="K468:K531" si="4203">MID($B468, C468+1,D468-C468-1)</f>
        <v>Charybdis</v>
      </c>
      <c r="L468" s="2" t="s">
        <v>385</v>
      </c>
      <c r="M468" s="4">
        <f t="shared" si="4075"/>
        <v>2.3209353307700198</v>
      </c>
      <c r="N468" s="4">
        <f t="shared" si="4076"/>
        <v>-1.39665683652813</v>
      </c>
      <c r="O468" s="4">
        <f t="shared" si="4077"/>
        <v>-0.77793780457791395</v>
      </c>
      <c r="Q468" t="str">
        <f t="shared" ref="Q468:Q531" si="4204">J468</f>
        <v>388</v>
      </c>
      <c r="R468" t="str">
        <f t="shared" ref="R468:R531" si="4205">K468</f>
        <v>Charybdis</v>
      </c>
      <c r="S468" s="4">
        <f t="shared" ref="S468:S531" si="4206">M468</f>
        <v>2.3209353307700198</v>
      </c>
      <c r="T468" s="4">
        <f t="shared" ref="T468:T531" si="4207">N468</f>
        <v>-1.39665683652813</v>
      </c>
      <c r="U468" s="4">
        <f t="shared" ref="U468:U531" si="4208">O468</f>
        <v>-0.77793780457791395</v>
      </c>
      <c r="V468" s="4">
        <f t="shared" ref="V468:V531" si="4209">M469</f>
        <v>5.9678782973305302E-3</v>
      </c>
      <c r="W468" s="4">
        <f t="shared" ref="W468:W531" si="4210">N469</f>
        <v>7.5268331902920704E-3</v>
      </c>
      <c r="X468" s="4">
        <f t="shared" ref="X468:X531" si="4211">O469</f>
        <v>4.3900849070984196E-3</v>
      </c>
    </row>
    <row r="469" spans="2:24" x14ac:dyDescent="0.35">
      <c r="B469" t="s">
        <v>482</v>
      </c>
      <c r="D469">
        <f t="shared" ref="D469:D532" si="4212">FIND("vx,vy,vz ",$B469)</f>
        <v>1</v>
      </c>
      <c r="E469">
        <f t="shared" ref="E469" si="4213">FIND(" ",$B469,D469+8)</f>
        <v>9</v>
      </c>
      <c r="F469">
        <f t="shared" ref="F469:G469" si="4214">FIND(" ",$B469,E469+1)</f>
        <v>30</v>
      </c>
      <c r="G469">
        <f t="shared" si="4214"/>
        <v>51</v>
      </c>
      <c r="H469">
        <f t="shared" si="4072"/>
        <v>72</v>
      </c>
      <c r="J469" t="str">
        <f t="shared" ref="J469:J532" si="4215">LEFT($B469,D469-1)</f>
        <v/>
      </c>
      <c r="L469" s="2" t="s">
        <v>386</v>
      </c>
      <c r="M469" s="4">
        <f t="shared" si="4075"/>
        <v>5.9678782973305302E-3</v>
      </c>
      <c r="N469" s="4">
        <f t="shared" si="4076"/>
        <v>7.5268331902920704E-3</v>
      </c>
      <c r="O469" s="4">
        <f t="shared" si="4077"/>
        <v>4.3900849070984196E-3</v>
      </c>
    </row>
    <row r="470" spans="2:24" x14ac:dyDescent="0.35">
      <c r="B470" t="s">
        <v>898</v>
      </c>
      <c r="C470">
        <f t="shared" ref="C470:C533" si="4216">FIND(" ",$B470)</f>
        <v>4</v>
      </c>
      <c r="D470">
        <f t="shared" ref="D470:D533" si="4217">FIND(" x,y,z ",$B470)</f>
        <v>14</v>
      </c>
      <c r="E470">
        <f t="shared" ref="E470" si="4218">FIND(" ",$B470,D470+5)</f>
        <v>20</v>
      </c>
      <c r="F470">
        <f t="shared" ref="F470:G470" si="4219">FIND(" ",$B470,E470+1)</f>
        <v>42</v>
      </c>
      <c r="G470">
        <f t="shared" si="4219"/>
        <v>63</v>
      </c>
      <c r="H470">
        <f t="shared" si="4072"/>
        <v>84</v>
      </c>
      <c r="J470" t="str">
        <f t="shared" ref="J470:J533" si="4220">LEFT($B470,C470-1)</f>
        <v>389</v>
      </c>
      <c r="K470" t="str">
        <f t="shared" ref="K470:K533" si="4221">MID($B470, C470+1,D470-C470-1)</f>
        <v>Industria</v>
      </c>
      <c r="L470" s="2" t="s">
        <v>385</v>
      </c>
      <c r="M470" s="4">
        <f t="shared" si="4075"/>
        <v>-0.69087058515907396</v>
      </c>
      <c r="N470" s="4">
        <f t="shared" si="4076"/>
        <v>2.2859768321223402</v>
      </c>
      <c r="O470" s="4">
        <f t="shared" si="4077"/>
        <v>0.97290919463938796</v>
      </c>
      <c r="Q470" t="str">
        <f t="shared" ref="Q470:Q533" si="4222">J470</f>
        <v>389</v>
      </c>
      <c r="R470" t="str">
        <f t="shared" ref="R470:R533" si="4223">K470</f>
        <v>Industria</v>
      </c>
      <c r="S470" s="4">
        <f t="shared" ref="S470:S533" si="4224">M470</f>
        <v>-0.69087058515907396</v>
      </c>
      <c r="T470" s="4">
        <f t="shared" ref="T470:T533" si="4225">N470</f>
        <v>2.2859768321223402</v>
      </c>
      <c r="U470" s="4">
        <f t="shared" ref="U470:U533" si="4226">O470</f>
        <v>0.97290919463938796</v>
      </c>
      <c r="V470" s="4">
        <f t="shared" ref="V470:V533" si="4227">M471</f>
        <v>-1.0061709744287399E-2</v>
      </c>
      <c r="W470" s="4">
        <f t="shared" ref="W470:W533" si="4228">N471</f>
        <v>-2.6418509060129698E-3</v>
      </c>
      <c r="X470" s="4">
        <f t="shared" ref="X470:X533" si="4229">O471</f>
        <v>-2.7954717167414599E-3</v>
      </c>
    </row>
    <row r="471" spans="2:24" x14ac:dyDescent="0.35">
      <c r="B471" t="s">
        <v>899</v>
      </c>
      <c r="D471">
        <f t="shared" ref="D471:D534" si="4230">FIND("vx,vy,vz ",$B471)</f>
        <v>1</v>
      </c>
      <c r="E471">
        <f t="shared" ref="E471" si="4231">FIND(" ",$B471,D471+8)</f>
        <v>9</v>
      </c>
      <c r="F471">
        <f t="shared" ref="F471:G471" si="4232">FIND(" ",$B471,E471+1)</f>
        <v>31</v>
      </c>
      <c r="G471">
        <f t="shared" si="4232"/>
        <v>53</v>
      </c>
      <c r="H471">
        <f t="shared" si="4072"/>
        <v>75</v>
      </c>
      <c r="J471" t="str">
        <f t="shared" ref="J471:J534" si="4233">LEFT($B471,D471-1)</f>
        <v/>
      </c>
      <c r="L471" s="2" t="s">
        <v>386</v>
      </c>
      <c r="M471" s="4">
        <f t="shared" si="4075"/>
        <v>-1.0061709744287399E-2</v>
      </c>
      <c r="N471" s="4">
        <f t="shared" si="4076"/>
        <v>-2.6418509060129698E-3</v>
      </c>
      <c r="O471" s="4">
        <f t="shared" si="4077"/>
        <v>-2.7954717167414599E-3</v>
      </c>
    </row>
    <row r="472" spans="2:24" x14ac:dyDescent="0.35">
      <c r="B472" t="s">
        <v>483</v>
      </c>
      <c r="C472">
        <f t="shared" ref="C472:C535" si="4234">FIND(" ",$B472)</f>
        <v>4</v>
      </c>
      <c r="D472">
        <f t="shared" ref="D472:D535" si="4235">FIND(" x,y,z ",$B472)</f>
        <v>13</v>
      </c>
      <c r="E472">
        <f t="shared" ref="E472" si="4236">FIND(" ",$B472,D472+5)</f>
        <v>19</v>
      </c>
      <c r="F472">
        <f t="shared" ref="F472:G472" si="4237">FIND(" ",$B472,E472+1)</f>
        <v>40</v>
      </c>
      <c r="G472">
        <f t="shared" si="4237"/>
        <v>61</v>
      </c>
      <c r="H472">
        <f t="shared" si="4072"/>
        <v>82</v>
      </c>
      <c r="J472" t="str">
        <f t="shared" ref="J472:J535" si="4238">LEFT($B472,C472-1)</f>
        <v>393</v>
      </c>
      <c r="K472" t="str">
        <f t="shared" ref="K472:K535" si="4239">MID($B472, C472+1,D472-C472-1)</f>
        <v>Lampetia</v>
      </c>
      <c r="L472" s="2" t="s">
        <v>385</v>
      </c>
      <c r="M472" s="4">
        <f t="shared" si="4075"/>
        <v>0.42522875953862499</v>
      </c>
      <c r="N472" s="4">
        <f t="shared" si="4076"/>
        <v>3.2231049999894399</v>
      </c>
      <c r="O472" s="4">
        <f t="shared" si="4077"/>
        <v>0.69145782757168295</v>
      </c>
      <c r="Q472" t="str">
        <f t="shared" ref="Q472:Q535" si="4240">J472</f>
        <v>393</v>
      </c>
      <c r="R472" t="str">
        <f t="shared" ref="R472:R535" si="4241">K472</f>
        <v>Lampetia</v>
      </c>
      <c r="S472" s="4">
        <f t="shared" ref="S472:S535" si="4242">M472</f>
        <v>0.42522875953862499</v>
      </c>
      <c r="T472" s="4">
        <f t="shared" ref="T472:T535" si="4243">N472</f>
        <v>3.2231049999894399</v>
      </c>
      <c r="U472" s="4">
        <f t="shared" ref="U472:U535" si="4244">O472</f>
        <v>0.69145782757168295</v>
      </c>
      <c r="V472" s="4">
        <f t="shared" ref="V472:V535" si="4245">M473</f>
        <v>-7.6699521025734097E-3</v>
      </c>
      <c r="W472" s="4">
        <f t="shared" ref="W472:W535" si="4246">N473</f>
        <v>3.5073625136971798E-3</v>
      </c>
      <c r="X472" s="4">
        <f t="shared" ref="X472:X535" si="4247">O473</f>
        <v>-4.4844280126211798E-4</v>
      </c>
    </row>
    <row r="473" spans="2:24" x14ac:dyDescent="0.35">
      <c r="B473" t="s">
        <v>900</v>
      </c>
      <c r="D473">
        <f t="shared" ref="D473:D536" si="4248">FIND("vx,vy,vz ",$B473)</f>
        <v>1</v>
      </c>
      <c r="E473">
        <f t="shared" ref="E473" si="4249">FIND(" ",$B473,D473+8)</f>
        <v>9</v>
      </c>
      <c r="F473">
        <f t="shared" ref="F473:G473" si="4250">FIND(" ",$B473,E473+1)</f>
        <v>31</v>
      </c>
      <c r="G473">
        <f t="shared" si="4250"/>
        <v>52</v>
      </c>
      <c r="H473">
        <f t="shared" si="4072"/>
        <v>74</v>
      </c>
      <c r="J473" t="str">
        <f t="shared" ref="J473:J536" si="4251">LEFT($B473,D473-1)</f>
        <v/>
      </c>
      <c r="L473" s="2" t="s">
        <v>386</v>
      </c>
      <c r="M473" s="4">
        <f t="shared" si="4075"/>
        <v>-7.6699521025734097E-3</v>
      </c>
      <c r="N473" s="4">
        <f t="shared" si="4076"/>
        <v>3.5073625136971798E-3</v>
      </c>
      <c r="O473" s="4">
        <f t="shared" si="4077"/>
        <v>-4.4844280126211798E-4</v>
      </c>
    </row>
    <row r="474" spans="2:24" x14ac:dyDescent="0.35">
      <c r="B474" t="s">
        <v>901</v>
      </c>
      <c r="C474">
        <f t="shared" ref="C474:C537" si="4252">FIND(" ",$B474)</f>
        <v>4</v>
      </c>
      <c r="D474">
        <f t="shared" ref="D474:D537" si="4253">FIND(" x,y,z ",$B474)</f>
        <v>12</v>
      </c>
      <c r="E474">
        <f t="shared" ref="E474" si="4254">FIND(" ",$B474,D474+5)</f>
        <v>18</v>
      </c>
      <c r="F474">
        <f t="shared" ref="F474:G474" si="4255">FIND(" ",$B474,E474+1)</f>
        <v>40</v>
      </c>
      <c r="G474">
        <f t="shared" si="4255"/>
        <v>61</v>
      </c>
      <c r="H474">
        <f t="shared" si="4072"/>
        <v>82</v>
      </c>
      <c r="J474" t="str">
        <f t="shared" ref="J474:J537" si="4256">LEFT($B474,C474-1)</f>
        <v>404</v>
      </c>
      <c r="K474" t="str">
        <f t="shared" ref="K474:K537" si="4257">MID($B474, C474+1,D474-C474-1)</f>
        <v>Arsinoe</v>
      </c>
      <c r="L474" s="2" t="s">
        <v>385</v>
      </c>
      <c r="M474" s="4">
        <f t="shared" si="4075"/>
        <v>-1.52871331714843</v>
      </c>
      <c r="N474" s="4">
        <f t="shared" si="4076"/>
        <v>1.53843170139018</v>
      </c>
      <c r="O474" s="4">
        <f t="shared" si="4077"/>
        <v>1.0568141608059001</v>
      </c>
      <c r="Q474" t="str">
        <f t="shared" ref="Q474:Q537" si="4258">J474</f>
        <v>404</v>
      </c>
      <c r="R474" t="str">
        <f t="shared" ref="R474:R537" si="4259">K474</f>
        <v>Arsinoe</v>
      </c>
      <c r="S474" s="4">
        <f t="shared" ref="S474:S537" si="4260">M474</f>
        <v>-1.52871331714843</v>
      </c>
      <c r="T474" s="4">
        <f t="shared" ref="T474:T537" si="4261">N474</f>
        <v>1.53843170139018</v>
      </c>
      <c r="U474" s="4">
        <f t="shared" ref="U474:U537" si="4262">O474</f>
        <v>1.0568141608059001</v>
      </c>
      <c r="V474" s="4">
        <f t="shared" ref="V474:V537" si="4263">M475</f>
        <v>-6.8332012187374098E-3</v>
      </c>
      <c r="W474" s="4">
        <f t="shared" ref="W474:W537" si="4264">N475</f>
        <v>-8.9842878809028703E-3</v>
      </c>
      <c r="X474" s="4">
        <f t="shared" ref="X474:X537" si="4265">O475</f>
        <v>-1.8958101885183599E-3</v>
      </c>
    </row>
    <row r="475" spans="2:24" x14ac:dyDescent="0.35">
      <c r="B475" t="s">
        <v>902</v>
      </c>
      <c r="D475">
        <f t="shared" ref="D475:D538" si="4266">FIND("vx,vy,vz ",$B475)</f>
        <v>1</v>
      </c>
      <c r="E475">
        <f t="shared" ref="E475" si="4267">FIND(" ",$B475,D475+8)</f>
        <v>9</v>
      </c>
      <c r="F475">
        <f t="shared" ref="F475:G475" si="4268">FIND(" ",$B475,E475+1)</f>
        <v>31</v>
      </c>
      <c r="G475">
        <f t="shared" si="4268"/>
        <v>53</v>
      </c>
      <c r="H475">
        <f t="shared" si="4072"/>
        <v>75</v>
      </c>
      <c r="J475" t="str">
        <f t="shared" ref="J475:J538" si="4269">LEFT($B475,D475-1)</f>
        <v/>
      </c>
      <c r="L475" s="2" t="s">
        <v>386</v>
      </c>
      <c r="M475" s="4">
        <f t="shared" si="4075"/>
        <v>-6.8332012187374098E-3</v>
      </c>
      <c r="N475" s="4">
        <f t="shared" si="4076"/>
        <v>-8.9842878809028703E-3</v>
      </c>
      <c r="O475" s="4">
        <f t="shared" si="4077"/>
        <v>-1.8958101885183599E-3</v>
      </c>
    </row>
    <row r="476" spans="2:24" x14ac:dyDescent="0.35">
      <c r="B476" t="s">
        <v>903</v>
      </c>
      <c r="C476">
        <f t="shared" ref="C476:C539" si="4270">FIND(" ",$B476)</f>
        <v>4</v>
      </c>
      <c r="D476">
        <f t="shared" ref="D476:D539" si="4271">FIND(" x,y,z ",$B476)</f>
        <v>12</v>
      </c>
      <c r="E476">
        <f t="shared" ref="E476" si="4272">FIND(" ",$B476,D476+5)</f>
        <v>18</v>
      </c>
      <c r="F476">
        <f t="shared" ref="F476:G476" si="4273">FIND(" ",$B476,E476+1)</f>
        <v>40</v>
      </c>
      <c r="G476">
        <f t="shared" si="4273"/>
        <v>61</v>
      </c>
      <c r="H476">
        <f t="shared" si="4072"/>
        <v>82</v>
      </c>
      <c r="J476" t="str">
        <f t="shared" ref="J476:J539" si="4274">LEFT($B476,C476-1)</f>
        <v>407</v>
      </c>
      <c r="K476" t="str">
        <f t="shared" ref="K476:K539" si="4275">MID($B476, C476+1,D476-C476-1)</f>
        <v>Arachne</v>
      </c>
      <c r="L476" s="2" t="s">
        <v>385</v>
      </c>
      <c r="M476" s="4">
        <f t="shared" si="4075"/>
        <v>-2.40416820256103</v>
      </c>
      <c r="N476" s="4">
        <f t="shared" si="4076"/>
        <v>1.294823426614</v>
      </c>
      <c r="O476" s="4">
        <f t="shared" si="4077"/>
        <v>0.330302008894303</v>
      </c>
      <c r="Q476" t="str">
        <f t="shared" ref="Q476:Q539" si="4276">J476</f>
        <v>407</v>
      </c>
      <c r="R476" t="str">
        <f t="shared" ref="R476:R539" si="4277">K476</f>
        <v>Arachne</v>
      </c>
      <c r="S476" s="4">
        <f t="shared" ref="S476:S539" si="4278">M476</f>
        <v>-2.40416820256103</v>
      </c>
      <c r="T476" s="4">
        <f t="shared" ref="T476:T539" si="4279">N476</f>
        <v>1.294823426614</v>
      </c>
      <c r="U476" s="4">
        <f t="shared" ref="U476:U539" si="4280">O476</f>
        <v>0.330302008894303</v>
      </c>
      <c r="V476" s="4">
        <f t="shared" ref="V476:V539" si="4281">M477</f>
        <v>-5.2066933463733103E-3</v>
      </c>
      <c r="W476" s="4">
        <f t="shared" ref="W476:W539" si="4282">N477</f>
        <v>-7.4565312562928704E-3</v>
      </c>
      <c r="X476" s="4">
        <f t="shared" ref="X476:X539" si="4283">O477</f>
        <v>-4.4415404170278297E-3</v>
      </c>
    </row>
    <row r="477" spans="2:24" x14ac:dyDescent="0.35">
      <c r="B477" t="s">
        <v>904</v>
      </c>
      <c r="D477">
        <f t="shared" ref="D477:D540" si="4284">FIND("vx,vy,vz ",$B477)</f>
        <v>1</v>
      </c>
      <c r="E477">
        <f t="shared" ref="E477" si="4285">FIND(" ",$B477,D477+8)</f>
        <v>9</v>
      </c>
      <c r="F477">
        <f t="shared" ref="F477:G477" si="4286">FIND(" ",$B477,E477+1)</f>
        <v>31</v>
      </c>
      <c r="G477">
        <f t="shared" si="4286"/>
        <v>53</v>
      </c>
      <c r="H477">
        <f t="shared" si="4072"/>
        <v>75</v>
      </c>
      <c r="J477" t="str">
        <f t="shared" ref="J477:J540" si="4287">LEFT($B477,D477-1)</f>
        <v/>
      </c>
      <c r="L477" s="2" t="s">
        <v>386</v>
      </c>
      <c r="M477" s="4">
        <f t="shared" si="4075"/>
        <v>-5.2066933463733103E-3</v>
      </c>
      <c r="N477" s="4">
        <f t="shared" si="4076"/>
        <v>-7.4565312562928704E-3</v>
      </c>
      <c r="O477" s="4">
        <f t="shared" si="4077"/>
        <v>-4.4415404170278297E-3</v>
      </c>
    </row>
    <row r="478" spans="2:24" x14ac:dyDescent="0.35">
      <c r="B478" t="s">
        <v>905</v>
      </c>
      <c r="C478">
        <f t="shared" ref="C478:C541" si="4288">FIND(" ",$B478)</f>
        <v>4</v>
      </c>
      <c r="D478">
        <f t="shared" ref="D478:D541" si="4289">FIND(" x,y,z ",$B478)</f>
        <v>12</v>
      </c>
      <c r="E478">
        <f t="shared" ref="E478" si="4290">FIND(" ",$B478,D478+5)</f>
        <v>18</v>
      </c>
      <c r="F478">
        <f t="shared" ref="F478:G478" si="4291">FIND(" ",$B478,E478+1)</f>
        <v>40</v>
      </c>
      <c r="G478">
        <f t="shared" si="4291"/>
        <v>62</v>
      </c>
      <c r="H478">
        <f t="shared" si="4072"/>
        <v>84</v>
      </c>
      <c r="J478" t="str">
        <f t="shared" ref="J478:J541" si="4292">LEFT($B478,C478-1)</f>
        <v>410</v>
      </c>
      <c r="K478" t="str">
        <f t="shared" ref="K478:K541" si="4293">MID($B478, C478+1,D478-C478-1)</f>
        <v>Chloris</v>
      </c>
      <c r="L478" s="2" t="s">
        <v>385</v>
      </c>
      <c r="M478" s="4">
        <f t="shared" si="4075"/>
        <v>-1.9200138032138401</v>
      </c>
      <c r="N478" s="4">
        <f t="shared" si="4076"/>
        <v>-1.23677604243118</v>
      </c>
      <c r="O478" s="4">
        <f t="shared" si="4077"/>
        <v>-0.102806516019325</v>
      </c>
      <c r="Q478" t="str">
        <f t="shared" ref="Q478:Q541" si="4294">J478</f>
        <v>410</v>
      </c>
      <c r="R478" t="str">
        <f t="shared" ref="R478:R541" si="4295">K478</f>
        <v>Chloris</v>
      </c>
      <c r="S478" s="4">
        <f t="shared" ref="S478:S541" si="4296">M478</f>
        <v>-1.9200138032138401</v>
      </c>
      <c r="T478" s="4">
        <f t="shared" ref="T478:T541" si="4297">N478</f>
        <v>-1.23677604243118</v>
      </c>
      <c r="U478" s="4">
        <f t="shared" ref="U478:U541" si="4298">O478</f>
        <v>-0.102806516019325</v>
      </c>
      <c r="V478" s="4">
        <f t="shared" ref="V478:V541" si="4299">M479</f>
        <v>7.9554169511322197E-3</v>
      </c>
      <c r="W478" s="4">
        <f t="shared" ref="W478:W541" si="4300">N479</f>
        <v>-7.9731495440527895E-3</v>
      </c>
      <c r="X478" s="4">
        <f t="shared" ref="X478:X541" si="4301">O479</f>
        <v>-4.8546810628822996E-3</v>
      </c>
    </row>
    <row r="479" spans="2:24" x14ac:dyDescent="0.35">
      <c r="B479" t="s">
        <v>906</v>
      </c>
      <c r="D479">
        <f t="shared" ref="D479:D542" si="4302">FIND("vx,vy,vz ",$B479)</f>
        <v>1</v>
      </c>
      <c r="E479">
        <f t="shared" ref="E479" si="4303">FIND(" ",$B479,D479+8)</f>
        <v>9</v>
      </c>
      <c r="F479">
        <f t="shared" ref="F479:G479" si="4304">FIND(" ",$B479,E479+1)</f>
        <v>30</v>
      </c>
      <c r="G479">
        <f t="shared" si="4304"/>
        <v>52</v>
      </c>
      <c r="H479">
        <f t="shared" si="4072"/>
        <v>74</v>
      </c>
      <c r="J479" t="str">
        <f t="shared" ref="J479:J542" si="4305">LEFT($B479,D479-1)</f>
        <v/>
      </c>
      <c r="L479" s="2" t="s">
        <v>386</v>
      </c>
      <c r="M479" s="4">
        <f t="shared" si="4075"/>
        <v>7.9554169511322197E-3</v>
      </c>
      <c r="N479" s="4">
        <f t="shared" si="4076"/>
        <v>-7.9731495440527895E-3</v>
      </c>
      <c r="O479" s="4">
        <f t="shared" si="4077"/>
        <v>-4.8546810628822996E-3</v>
      </c>
    </row>
    <row r="480" spans="2:24" x14ac:dyDescent="0.35">
      <c r="B480" t="s">
        <v>907</v>
      </c>
      <c r="C480">
        <f t="shared" ref="C480:C543" si="4306">FIND(" ",$B480)</f>
        <v>4</v>
      </c>
      <c r="D480">
        <f t="shared" ref="D480:D543" si="4307">FIND(" x,y,z ",$B480)</f>
        <v>15</v>
      </c>
      <c r="E480">
        <f t="shared" ref="E480" si="4308">FIND(" ",$B480,D480+5)</f>
        <v>21</v>
      </c>
      <c r="F480">
        <f t="shared" ref="F480:G480" si="4309">FIND(" ",$B480,E480+1)</f>
        <v>43</v>
      </c>
      <c r="G480">
        <f t="shared" si="4309"/>
        <v>64</v>
      </c>
      <c r="H480">
        <f t="shared" si="4072"/>
        <v>85</v>
      </c>
      <c r="J480" t="str">
        <f t="shared" ref="J480:J543" si="4310">LEFT($B480,C480-1)</f>
        <v>412</v>
      </c>
      <c r="K480" t="str">
        <f t="shared" ref="K480:K543" si="4311">MID($B480, C480+1,D480-C480-1)</f>
        <v>Elisabetha</v>
      </c>
      <c r="L480" s="2" t="s">
        <v>385</v>
      </c>
      <c r="M480" s="4">
        <f t="shared" si="4075"/>
        <v>-0.66046588253250904</v>
      </c>
      <c r="N480" s="4">
        <f t="shared" si="4076"/>
        <v>2.4887797423318001</v>
      </c>
      <c r="O480" s="4">
        <f t="shared" si="4077"/>
        <v>1.03683646210131</v>
      </c>
      <c r="Q480" t="str">
        <f t="shared" ref="Q480:Q543" si="4312">J480</f>
        <v>412</v>
      </c>
      <c r="R480" t="str">
        <f t="shared" ref="R480:R543" si="4313">K480</f>
        <v>Elisabetha</v>
      </c>
      <c r="S480" s="4">
        <f t="shared" ref="S480:S543" si="4314">M480</f>
        <v>-0.66046588253250904</v>
      </c>
      <c r="T480" s="4">
        <f t="shared" ref="T480:T543" si="4315">N480</f>
        <v>2.4887797423318001</v>
      </c>
      <c r="U480" s="4">
        <f t="shared" ref="U480:U543" si="4316">O480</f>
        <v>1.03683646210131</v>
      </c>
      <c r="V480" s="4">
        <f t="shared" ref="V480:V543" si="4317">M481</f>
        <v>-9.61143889156044E-3</v>
      </c>
      <c r="W480" s="4">
        <f t="shared" ref="W480:W543" si="4318">N481</f>
        <v>-3.51767535675454E-3</v>
      </c>
      <c r="X480" s="4">
        <f t="shared" ref="X480:X543" si="4319">O481</f>
        <v>1.1466330043272499E-3</v>
      </c>
    </row>
    <row r="481" spans="2:24" x14ac:dyDescent="0.35">
      <c r="B481" t="s">
        <v>908</v>
      </c>
      <c r="D481">
        <f t="shared" ref="D481:D544" si="4320">FIND("vx,vy,vz ",$B481)</f>
        <v>1</v>
      </c>
      <c r="E481">
        <f t="shared" ref="E481" si="4321">FIND(" ",$B481,D481+8)</f>
        <v>9</v>
      </c>
      <c r="F481">
        <f t="shared" ref="F481:G481" si="4322">FIND(" ",$B481,E481+1)</f>
        <v>31</v>
      </c>
      <c r="G481">
        <f t="shared" si="4322"/>
        <v>53</v>
      </c>
      <c r="H481">
        <f t="shared" si="4072"/>
        <v>74</v>
      </c>
      <c r="J481" t="str">
        <f t="shared" ref="J481:J544" si="4323">LEFT($B481,D481-1)</f>
        <v/>
      </c>
      <c r="L481" s="2" t="s">
        <v>386</v>
      </c>
      <c r="M481" s="4">
        <f t="shared" si="4075"/>
        <v>-9.61143889156044E-3</v>
      </c>
      <c r="N481" s="4">
        <f t="shared" si="4076"/>
        <v>-3.51767535675454E-3</v>
      </c>
      <c r="O481" s="4">
        <f t="shared" si="4077"/>
        <v>1.1466330043272499E-3</v>
      </c>
    </row>
    <row r="482" spans="2:24" x14ac:dyDescent="0.35">
      <c r="B482" t="s">
        <v>909</v>
      </c>
      <c r="C482">
        <f t="shared" ref="C482:C545" si="4324">FIND(" ",$B482)</f>
        <v>4</v>
      </c>
      <c r="D482">
        <f t="shared" ref="D482:D545" si="4325">FIND(" x,y,z ",$B482)</f>
        <v>12</v>
      </c>
      <c r="E482">
        <f t="shared" ref="E482" si="4326">FIND(" ",$B482,D482+5)</f>
        <v>18</v>
      </c>
      <c r="F482">
        <f t="shared" ref="F482:G482" si="4327">FIND(" ",$B482,E482+1)</f>
        <v>39</v>
      </c>
      <c r="G482">
        <f t="shared" si="4327"/>
        <v>61</v>
      </c>
      <c r="H482">
        <f t="shared" si="4072"/>
        <v>83</v>
      </c>
      <c r="J482" t="str">
        <f t="shared" ref="J482:J545" si="4328">LEFT($B482,C482-1)</f>
        <v>415</v>
      </c>
      <c r="K482" t="str">
        <f t="shared" ref="K482:K545" si="4329">MID($B482, C482+1,D482-C482-1)</f>
        <v>Palatia</v>
      </c>
      <c r="L482" s="2" t="s">
        <v>385</v>
      </c>
      <c r="M482" s="4">
        <f t="shared" si="4075"/>
        <v>2.2482460743587702</v>
      </c>
      <c r="N482" s="4">
        <f t="shared" si="4076"/>
        <v>-0.101981217325653</v>
      </c>
      <c r="O482" s="4">
        <f t="shared" si="4077"/>
        <v>-0.29961839074872099</v>
      </c>
      <c r="Q482" t="str">
        <f t="shared" ref="Q482:Q545" si="4330">J482</f>
        <v>415</v>
      </c>
      <c r="R482" t="str">
        <f t="shared" ref="R482:R545" si="4331">K482</f>
        <v>Palatia</v>
      </c>
      <c r="S482" s="4">
        <f t="shared" ref="S482:S545" si="4332">M482</f>
        <v>2.2482460743587702</v>
      </c>
      <c r="T482" s="4">
        <f t="shared" ref="T482:T545" si="4333">N482</f>
        <v>-0.101981217325653</v>
      </c>
      <c r="U482" s="4">
        <f t="shared" ref="U482:U545" si="4334">O482</f>
        <v>-0.29961839074872099</v>
      </c>
      <c r="V482" s="4">
        <f t="shared" ref="V482:V545" si="4335">M483</f>
        <v>-2.06035351460575E-3</v>
      </c>
      <c r="W482" s="4">
        <f t="shared" ref="W482:W545" si="4336">N483</f>
        <v>1.15538601888487E-2</v>
      </c>
      <c r="X482" s="4">
        <f t="shared" ref="X482:X545" si="4337">O483</f>
        <v>4.0936462167431896E-3</v>
      </c>
    </row>
    <row r="483" spans="2:24" x14ac:dyDescent="0.35">
      <c r="B483" t="s">
        <v>910</v>
      </c>
      <c r="D483">
        <f t="shared" ref="D483:D546" si="4338">FIND("vx,vy,vz ",$B483)</f>
        <v>1</v>
      </c>
      <c r="E483">
        <f t="shared" ref="E483" si="4339">FIND(" ",$B483,D483+8)</f>
        <v>9</v>
      </c>
      <c r="F483">
        <f t="shared" ref="F483:G483" si="4340">FIND(" ",$B483,E483+1)</f>
        <v>31</v>
      </c>
      <c r="G483">
        <f t="shared" si="4340"/>
        <v>52</v>
      </c>
      <c r="H483">
        <f t="shared" si="4072"/>
        <v>73</v>
      </c>
      <c r="J483" t="str">
        <f t="shared" ref="J483:J546" si="4341">LEFT($B483,D483-1)</f>
        <v/>
      </c>
      <c r="L483" s="2" t="s">
        <v>386</v>
      </c>
      <c r="M483" s="4">
        <f t="shared" si="4075"/>
        <v>-2.06035351460575E-3</v>
      </c>
      <c r="N483" s="4">
        <f t="shared" si="4076"/>
        <v>1.15538601888487E-2</v>
      </c>
      <c r="O483" s="4">
        <f t="shared" si="4077"/>
        <v>4.0936462167431896E-3</v>
      </c>
    </row>
    <row r="484" spans="2:24" x14ac:dyDescent="0.35">
      <c r="B484" t="s">
        <v>911</v>
      </c>
      <c r="C484">
        <f t="shared" ref="C484:C547" si="4342">FIND(" ",$B484)</f>
        <v>4</v>
      </c>
      <c r="D484">
        <f t="shared" ref="D484:D547" si="4343">FIND(" x,y,z ",$B484)</f>
        <v>13</v>
      </c>
      <c r="E484">
        <f t="shared" ref="E484" si="4344">FIND(" ",$B484,D484+5)</f>
        <v>19</v>
      </c>
      <c r="F484">
        <f t="shared" ref="F484:G484" si="4345">FIND(" ",$B484,E484+1)</f>
        <v>41</v>
      </c>
      <c r="G484">
        <f t="shared" si="4345"/>
        <v>62</v>
      </c>
      <c r="H484">
        <f t="shared" si="4072"/>
        <v>83</v>
      </c>
      <c r="J484" t="str">
        <f t="shared" ref="J484:J547" si="4346">LEFT($B484,C484-1)</f>
        <v>416</v>
      </c>
      <c r="K484" t="str">
        <f t="shared" ref="K484:K547" si="4347">MID($B484, C484+1,D484-C484-1)</f>
        <v>Vaticana</v>
      </c>
      <c r="L484" s="2" t="s">
        <v>385</v>
      </c>
      <c r="M484" s="4">
        <f t="shared" si="4075"/>
        <v>-0.96871735391524905</v>
      </c>
      <c r="N484" s="4">
        <f t="shared" si="4076"/>
        <v>2.5862438651761801</v>
      </c>
      <c r="O484" s="4">
        <f t="shared" si="4077"/>
        <v>1.72645835823295</v>
      </c>
      <c r="Q484" t="str">
        <f t="shared" ref="Q484:Q547" si="4348">J484</f>
        <v>416</v>
      </c>
      <c r="R484" t="str">
        <f t="shared" ref="R484:R547" si="4349">K484</f>
        <v>Vaticana</v>
      </c>
      <c r="S484" s="4">
        <f t="shared" ref="S484:S547" si="4350">M484</f>
        <v>-0.96871735391524905</v>
      </c>
      <c r="T484" s="4">
        <f t="shared" ref="T484:T547" si="4351">N484</f>
        <v>2.5862438651761801</v>
      </c>
      <c r="U484" s="4">
        <f t="shared" ref="U484:U547" si="4352">O484</f>
        <v>1.72645835823295</v>
      </c>
      <c r="V484" s="4">
        <f t="shared" ref="V484:V547" si="4353">M485</f>
        <v>-7.6460260457712498E-3</v>
      </c>
      <c r="W484" s="4">
        <f t="shared" ref="W484:W547" si="4354">N485</f>
        <v>-4.0638779534983198E-3</v>
      </c>
      <c r="X484" s="4">
        <f t="shared" ref="X484:X547" si="4355">O485</f>
        <v>-6.3541262445135002E-4</v>
      </c>
    </row>
    <row r="485" spans="2:24" x14ac:dyDescent="0.35">
      <c r="B485" t="s">
        <v>912</v>
      </c>
      <c r="D485">
        <f t="shared" ref="D485:D548" si="4356">FIND("vx,vy,vz ",$B485)</f>
        <v>1</v>
      </c>
      <c r="E485">
        <f t="shared" ref="E485" si="4357">FIND(" ",$B485,D485+8)</f>
        <v>9</v>
      </c>
      <c r="F485">
        <f t="shared" ref="F485:G485" si="4358">FIND(" ",$B485,E485+1)</f>
        <v>31</v>
      </c>
      <c r="G485">
        <f t="shared" si="4358"/>
        <v>53</v>
      </c>
      <c r="H485">
        <f t="shared" si="4072"/>
        <v>75</v>
      </c>
      <c r="J485" t="str">
        <f t="shared" ref="J485:J548" si="4359">LEFT($B485,D485-1)</f>
        <v/>
      </c>
      <c r="L485" s="2" t="s">
        <v>386</v>
      </c>
      <c r="M485" s="4">
        <f t="shared" si="4075"/>
        <v>-7.6460260457712498E-3</v>
      </c>
      <c r="N485" s="4">
        <f t="shared" si="4076"/>
        <v>-4.0638779534983198E-3</v>
      </c>
      <c r="O485" s="4">
        <f t="shared" si="4077"/>
        <v>-6.3541262445135002E-4</v>
      </c>
    </row>
    <row r="486" spans="2:24" x14ac:dyDescent="0.35">
      <c r="B486" t="s">
        <v>913</v>
      </c>
      <c r="C486">
        <f t="shared" ref="C486:C549" si="4360">FIND(" ",$B486)</f>
        <v>4</v>
      </c>
      <c r="D486">
        <f t="shared" ref="D486:D549" si="4361">FIND(" x,y,z ",$B486)</f>
        <v>14</v>
      </c>
      <c r="E486">
        <f t="shared" ref="E486" si="4362">FIND(" ",$B486,D486+5)</f>
        <v>20</v>
      </c>
      <c r="F486">
        <f t="shared" ref="F486:G486" si="4363">FIND(" ",$B486,E486+1)</f>
        <v>42</v>
      </c>
      <c r="G486">
        <f t="shared" si="4363"/>
        <v>63</v>
      </c>
      <c r="H486">
        <f t="shared" si="4072"/>
        <v>85</v>
      </c>
      <c r="J486" t="str">
        <f t="shared" ref="J486:J549" si="4364">LEFT($B486,C486-1)</f>
        <v>420</v>
      </c>
      <c r="K486" t="str">
        <f t="shared" ref="K486:K549" si="4365">MID($B486, C486+1,D486-C486-1)</f>
        <v>Bertholda</v>
      </c>
      <c r="L486" s="2" t="s">
        <v>385</v>
      </c>
      <c r="M486" s="4">
        <f t="shared" si="4075"/>
        <v>-3.4349921557054701</v>
      </c>
      <c r="N486" s="4">
        <f t="shared" si="4076"/>
        <v>0.15295706671495199</v>
      </c>
      <c r="O486" s="4">
        <f t="shared" si="4077"/>
        <v>-0.33035363118663102</v>
      </c>
      <c r="Q486" t="str">
        <f t="shared" ref="Q486:Q549" si="4366">J486</f>
        <v>420</v>
      </c>
      <c r="R486" t="str">
        <f t="shared" ref="R486:R549" si="4367">K486</f>
        <v>Bertholda</v>
      </c>
      <c r="S486" s="4">
        <f t="shared" ref="S486:S549" si="4368">M486</f>
        <v>-3.4349921557054701</v>
      </c>
      <c r="T486" s="4">
        <f t="shared" ref="T486:T549" si="4369">N486</f>
        <v>0.15295706671495199</v>
      </c>
      <c r="U486" s="4">
        <f t="shared" ref="U486:U549" si="4370">O486</f>
        <v>-0.33035363118663102</v>
      </c>
      <c r="V486" s="4">
        <f t="shared" ref="V486:V549" si="4371">M487</f>
        <v>-4.0229419782422898E-4</v>
      </c>
      <c r="W486" s="4">
        <f t="shared" ref="W486:W549" si="4372">N487</f>
        <v>-8.6014699265801898E-3</v>
      </c>
      <c r="X486" s="4">
        <f t="shared" ref="X486:X549" si="4373">O487</f>
        <v>-3.2830440927874901E-3</v>
      </c>
    </row>
    <row r="487" spans="2:24" x14ac:dyDescent="0.35">
      <c r="B487" t="s">
        <v>914</v>
      </c>
      <c r="D487">
        <f t="shared" ref="D487:D550" si="4374">FIND("vx,vy,vz ",$B487)</f>
        <v>1</v>
      </c>
      <c r="E487">
        <f t="shared" ref="E487" si="4375">FIND(" ",$B487,D487+8)</f>
        <v>9</v>
      </c>
      <c r="F487">
        <f t="shared" ref="F487:G487" si="4376">FIND(" ",$B487,E487+1)</f>
        <v>31</v>
      </c>
      <c r="G487">
        <f t="shared" si="4376"/>
        <v>53</v>
      </c>
      <c r="H487">
        <f t="shared" si="4072"/>
        <v>75</v>
      </c>
      <c r="J487" t="str">
        <f t="shared" ref="J487:J550" si="4377">LEFT($B487,D487-1)</f>
        <v/>
      </c>
      <c r="L487" s="2" t="s">
        <v>386</v>
      </c>
      <c r="M487" s="4">
        <f t="shared" si="4075"/>
        <v>-4.0229419782422898E-4</v>
      </c>
      <c r="N487" s="4">
        <f t="shared" si="4076"/>
        <v>-8.6014699265801898E-3</v>
      </c>
      <c r="O487" s="4">
        <f t="shared" si="4077"/>
        <v>-3.2830440927874901E-3</v>
      </c>
    </row>
    <row r="488" spans="2:24" x14ac:dyDescent="0.35">
      <c r="B488" t="s">
        <v>915</v>
      </c>
      <c r="C488">
        <f t="shared" ref="C488:C519" si="4378">FIND(" ",$B488)</f>
        <v>4</v>
      </c>
      <c r="D488">
        <f t="shared" ref="D488:D519" si="4379">FIND(" x,y,z ",$B488)</f>
        <v>12</v>
      </c>
      <c r="E488">
        <f t="shared" ref="E488" si="4380">FIND(" ",$B488,D488+5)</f>
        <v>18</v>
      </c>
      <c r="F488">
        <f t="shared" ref="F488:G488" si="4381">FIND(" ",$B488,E488+1)</f>
        <v>40</v>
      </c>
      <c r="G488">
        <f t="shared" si="4381"/>
        <v>62</v>
      </c>
      <c r="H488">
        <f t="shared" si="4072"/>
        <v>84</v>
      </c>
      <c r="J488" t="str">
        <f t="shared" ref="J488:J519" si="4382">LEFT($B488,C488-1)</f>
        <v>423</v>
      </c>
      <c r="K488" t="str">
        <f t="shared" ref="K488:K519" si="4383">MID($B488, C488+1,D488-C488-1)</f>
        <v>Diotima</v>
      </c>
      <c r="L488" s="2" t="s">
        <v>385</v>
      </c>
      <c r="M488" s="4">
        <f t="shared" si="4075"/>
        <v>-1.8361300128420299</v>
      </c>
      <c r="N488" s="4">
        <f t="shared" si="4076"/>
        <v>-2.2322816279796802</v>
      </c>
      <c r="O488" s="4">
        <f t="shared" si="4077"/>
        <v>-0.765829327150786</v>
      </c>
      <c r="Q488" t="str">
        <f t="shared" ref="Q488:Q519" si="4384">J488</f>
        <v>423</v>
      </c>
      <c r="R488" t="str">
        <f t="shared" ref="R488:R519" si="4385">K488</f>
        <v>Diotima</v>
      </c>
      <c r="S488" s="4">
        <f t="shared" ref="S488:S519" si="4386">M488</f>
        <v>-1.8361300128420299</v>
      </c>
      <c r="T488" s="4">
        <f t="shared" ref="T488:T519" si="4387">N488</f>
        <v>-2.2322816279796802</v>
      </c>
      <c r="U488" s="4">
        <f t="shared" ref="U488:U519" si="4388">O488</f>
        <v>-0.765829327150786</v>
      </c>
      <c r="V488" s="4">
        <f t="shared" ref="V488:V519" si="4389">M489</f>
        <v>7.8409384421015797E-3</v>
      </c>
      <c r="W488" s="4">
        <f t="shared" ref="W488:W519" si="4390">N489</f>
        <v>-4.79711149430546E-3</v>
      </c>
      <c r="X488" s="4">
        <f t="shared" ref="X488:X519" si="4391">O489</f>
        <v>-4.12238516106173E-3</v>
      </c>
    </row>
    <row r="489" spans="2:24" x14ac:dyDescent="0.35">
      <c r="B489" t="s">
        <v>916</v>
      </c>
      <c r="D489">
        <f t="shared" ref="D489:D520" si="4392">FIND("vx,vy,vz ",$B489)</f>
        <v>1</v>
      </c>
      <c r="E489">
        <f t="shared" ref="E489" si="4393">FIND(" ",$B489,D489+8)</f>
        <v>9</v>
      </c>
      <c r="F489">
        <f t="shared" ref="F489:G489" si="4394">FIND(" ",$B489,E489+1)</f>
        <v>30</v>
      </c>
      <c r="G489">
        <f t="shared" si="4394"/>
        <v>52</v>
      </c>
      <c r="H489">
        <f t="shared" si="4072"/>
        <v>74</v>
      </c>
      <c r="J489" t="str">
        <f t="shared" ref="J489:J520" si="4395">LEFT($B489,D489-1)</f>
        <v/>
      </c>
      <c r="L489" s="2" t="s">
        <v>386</v>
      </c>
      <c r="M489" s="4">
        <f t="shared" si="4075"/>
        <v>7.8409384421015797E-3</v>
      </c>
      <c r="N489" s="4">
        <f t="shared" si="4076"/>
        <v>-4.79711149430546E-3</v>
      </c>
      <c r="O489" s="4">
        <f t="shared" si="4077"/>
        <v>-4.12238516106173E-3</v>
      </c>
    </row>
    <row r="490" spans="2:24" x14ac:dyDescent="0.35">
      <c r="B490" t="s">
        <v>917</v>
      </c>
      <c r="C490">
        <f t="shared" ref="C490:C521" si="4396">FIND(" ",$B490)</f>
        <v>4</v>
      </c>
      <c r="D490">
        <f t="shared" ref="D490:D521" si="4397">FIND(" x,y,z ",$B490)</f>
        <v>11</v>
      </c>
      <c r="E490">
        <f t="shared" ref="E490" si="4398">FIND(" ",$B490,D490+5)</f>
        <v>17</v>
      </c>
      <c r="F490">
        <f t="shared" ref="F490:G490" si="4399">FIND(" ",$B490,E490+1)</f>
        <v>38</v>
      </c>
      <c r="G490">
        <f t="shared" si="4399"/>
        <v>60</v>
      </c>
      <c r="H490">
        <f t="shared" si="4072"/>
        <v>82</v>
      </c>
      <c r="J490" t="str">
        <f t="shared" ref="J490:J521" si="4400">LEFT($B490,C490-1)</f>
        <v>424</v>
      </c>
      <c r="K490" t="str">
        <f t="shared" ref="K490:K521" si="4401">MID($B490, C490+1,D490-C490-1)</f>
        <v>Gratia</v>
      </c>
      <c r="L490" s="2" t="s">
        <v>385</v>
      </c>
      <c r="M490" s="4">
        <f t="shared" si="4075"/>
        <v>2.5548596422107899</v>
      </c>
      <c r="N490" s="4">
        <f t="shared" si="4076"/>
        <v>-0.72120954462407005</v>
      </c>
      <c r="O490" s="4">
        <f t="shared" si="4077"/>
        <v>-0.68366253013136302</v>
      </c>
      <c r="Q490" t="str">
        <f t="shared" ref="Q490:Q521" si="4402">J490</f>
        <v>424</v>
      </c>
      <c r="R490" t="str">
        <f t="shared" ref="R490:R521" si="4403">K490</f>
        <v>Gratia</v>
      </c>
      <c r="S490" s="4">
        <f t="shared" ref="S490:S521" si="4404">M490</f>
        <v>2.5548596422107899</v>
      </c>
      <c r="T490" s="4">
        <f t="shared" ref="T490:T521" si="4405">N490</f>
        <v>-0.72120954462407005</v>
      </c>
      <c r="U490" s="4">
        <f t="shared" ref="U490:U521" si="4406">O490</f>
        <v>-0.68366253013136302</v>
      </c>
      <c r="V490" s="4">
        <f t="shared" ref="V490:V521" si="4407">M491</f>
        <v>2.3916187652276602E-3</v>
      </c>
      <c r="W490" s="4">
        <f t="shared" ref="W490:W521" si="4408">N491</f>
        <v>9.5524233340851996E-3</v>
      </c>
      <c r="X490" s="4">
        <f t="shared" ref="X490:X521" si="4409">O491</f>
        <v>3.4970509358332102E-3</v>
      </c>
    </row>
    <row r="491" spans="2:24" x14ac:dyDescent="0.35">
      <c r="B491" t="s">
        <v>484</v>
      </c>
      <c r="D491">
        <f t="shared" ref="D491:D522" si="4410">FIND("vx,vy,vz ",$B491)</f>
        <v>1</v>
      </c>
      <c r="E491">
        <f t="shared" ref="E491" si="4411">FIND(" ",$B491,D491+8)</f>
        <v>9</v>
      </c>
      <c r="F491">
        <f t="shared" ref="F491:G491" si="4412">FIND(" ",$B491,E491+1)</f>
        <v>30</v>
      </c>
      <c r="G491">
        <f t="shared" si="4412"/>
        <v>51</v>
      </c>
      <c r="H491">
        <f t="shared" si="4072"/>
        <v>72</v>
      </c>
      <c r="J491" t="str">
        <f t="shared" ref="J491:J522" si="4413">LEFT($B491,D491-1)</f>
        <v/>
      </c>
      <c r="L491" s="2" t="s">
        <v>386</v>
      </c>
      <c r="M491" s="4">
        <f t="shared" si="4075"/>
        <v>2.3916187652276602E-3</v>
      </c>
      <c r="N491" s="4">
        <f t="shared" si="4076"/>
        <v>9.5524233340851996E-3</v>
      </c>
      <c r="O491" s="4">
        <f t="shared" si="4077"/>
        <v>3.4970509358332102E-3</v>
      </c>
    </row>
    <row r="492" spans="2:24" x14ac:dyDescent="0.35">
      <c r="B492" t="s">
        <v>918</v>
      </c>
      <c r="C492">
        <f t="shared" ref="C492:C523" si="4414">FIND(" ",$B492)</f>
        <v>4</v>
      </c>
      <c r="D492">
        <f t="shared" ref="D492:D523" si="4415">FIND(" x,y,z ",$B492)</f>
        <v>10</v>
      </c>
      <c r="E492">
        <f t="shared" ref="E492" si="4416">FIND(" ",$B492,D492+5)</f>
        <v>16</v>
      </c>
      <c r="F492">
        <f t="shared" ref="F492:G492" si="4417">FIND(" ",$B492,E492+1)</f>
        <v>38</v>
      </c>
      <c r="G492">
        <f t="shared" si="4417"/>
        <v>60</v>
      </c>
      <c r="H492">
        <f t="shared" si="4072"/>
        <v>82</v>
      </c>
      <c r="J492" t="str">
        <f t="shared" ref="J492:J523" si="4418">LEFT($B492,C492-1)</f>
        <v>426</v>
      </c>
      <c r="K492" t="str">
        <f t="shared" ref="K492:K523" si="4419">MID($B492, C492+1,D492-C492-1)</f>
        <v>Hippo</v>
      </c>
      <c r="L492" s="2" t="s">
        <v>385</v>
      </c>
      <c r="M492" s="4">
        <f t="shared" si="4075"/>
        <v>-2.0225479422927601</v>
      </c>
      <c r="N492" s="4">
        <f t="shared" si="4076"/>
        <v>-1.0058171435324701</v>
      </c>
      <c r="O492" s="4">
        <f t="shared" si="4077"/>
        <v>-1.3995536856720401</v>
      </c>
      <c r="Q492" t="str">
        <f t="shared" ref="Q492:Q523" si="4420">J492</f>
        <v>426</v>
      </c>
      <c r="R492" t="str">
        <f t="shared" ref="R492:R523" si="4421">K492</f>
        <v>Hippo</v>
      </c>
      <c r="S492" s="4">
        <f t="shared" ref="S492:S523" si="4422">M492</f>
        <v>-2.0225479422927601</v>
      </c>
      <c r="T492" s="4">
        <f t="shared" ref="T492:T523" si="4423">N492</f>
        <v>-1.0058171435324701</v>
      </c>
      <c r="U492" s="4">
        <f t="shared" ref="U492:U523" si="4424">O492</f>
        <v>-1.3995536856720401</v>
      </c>
      <c r="V492" s="4">
        <f t="shared" ref="V492:V523" si="4425">M493</f>
        <v>5.9777290900573203E-3</v>
      </c>
      <c r="W492" s="4">
        <f t="shared" ref="W492:W523" si="4426">N493</f>
        <v>-8.1722306064903206E-3</v>
      </c>
      <c r="X492" s="4">
        <f t="shared" ref="X492:X523" si="4427">O493</f>
        <v>-4.21244386801549E-3</v>
      </c>
    </row>
    <row r="493" spans="2:24" x14ac:dyDescent="0.35">
      <c r="B493" t="s">
        <v>919</v>
      </c>
      <c r="D493">
        <f t="shared" ref="D493:D524" si="4428">FIND("vx,vy,vz ",$B493)</f>
        <v>1</v>
      </c>
      <c r="E493">
        <f t="shared" ref="E493" si="4429">FIND(" ",$B493,D493+8)</f>
        <v>9</v>
      </c>
      <c r="F493">
        <f t="shared" ref="F493:G493" si="4430">FIND(" ",$B493,E493+1)</f>
        <v>30</v>
      </c>
      <c r="G493">
        <f t="shared" si="4430"/>
        <v>52</v>
      </c>
      <c r="H493">
        <f t="shared" si="4072"/>
        <v>74</v>
      </c>
      <c r="J493" t="str">
        <f t="shared" ref="J493:J524" si="4431">LEFT($B493,D493-1)</f>
        <v/>
      </c>
      <c r="L493" s="2" t="s">
        <v>386</v>
      </c>
      <c r="M493" s="4">
        <f t="shared" si="4075"/>
        <v>5.9777290900573203E-3</v>
      </c>
      <c r="N493" s="4">
        <f t="shared" si="4076"/>
        <v>-8.1722306064903206E-3</v>
      </c>
      <c r="O493" s="4">
        <f t="shared" si="4077"/>
        <v>-4.21244386801549E-3</v>
      </c>
    </row>
    <row r="494" spans="2:24" x14ac:dyDescent="0.35">
      <c r="B494" t="s">
        <v>485</v>
      </c>
      <c r="C494">
        <f t="shared" ref="C494:C525" si="4432">FIND(" ",$B494)</f>
        <v>4</v>
      </c>
      <c r="D494">
        <f t="shared" ref="D494:D525" si="4433">FIND(" x,y,z ",$B494)</f>
        <v>12</v>
      </c>
      <c r="E494">
        <f t="shared" ref="E494" si="4434">FIND(" ",$B494,D494+5)</f>
        <v>18</v>
      </c>
      <c r="F494">
        <f t="shared" ref="F494:G494" si="4435">FIND(" ",$B494,E494+1)</f>
        <v>39</v>
      </c>
      <c r="G494">
        <f t="shared" si="4435"/>
        <v>60</v>
      </c>
      <c r="H494">
        <f t="shared" si="4072"/>
        <v>81</v>
      </c>
      <c r="J494" t="str">
        <f t="shared" ref="J494:J525" si="4436">LEFT($B494,C494-1)</f>
        <v>431</v>
      </c>
      <c r="K494" t="str">
        <f t="shared" ref="K494:K525" si="4437">MID($B494, C494+1,D494-C494-1)</f>
        <v>Nephele</v>
      </c>
      <c r="L494" s="2" t="s">
        <v>385</v>
      </c>
      <c r="M494" s="4">
        <f t="shared" si="4075"/>
        <v>2.1263390877752899</v>
      </c>
      <c r="N494" s="4">
        <f t="shared" si="4076"/>
        <v>1.73321563628328</v>
      </c>
      <c r="O494" s="4">
        <f t="shared" si="4077"/>
        <v>0.65619018741720703</v>
      </c>
      <c r="Q494" t="str">
        <f t="shared" ref="Q494:Q525" si="4438">J494</f>
        <v>431</v>
      </c>
      <c r="R494" t="str">
        <f t="shared" ref="R494:R525" si="4439">K494</f>
        <v>Nephele</v>
      </c>
      <c r="S494" s="4">
        <f t="shared" ref="S494:S525" si="4440">M494</f>
        <v>2.1263390877752899</v>
      </c>
      <c r="T494" s="4">
        <f t="shared" ref="T494:T525" si="4441">N494</f>
        <v>1.73321563628328</v>
      </c>
      <c r="U494" s="4">
        <f t="shared" ref="U494:U525" si="4442">O494</f>
        <v>0.65619018741720703</v>
      </c>
      <c r="V494" s="4">
        <f t="shared" ref="V494:V525" si="4443">M495</f>
        <v>-5.6427811819328901E-3</v>
      </c>
      <c r="W494" s="4">
        <f t="shared" ref="W494:W525" si="4444">N495</f>
        <v>8.3600679762739806E-3</v>
      </c>
      <c r="X494" s="4">
        <f t="shared" ref="X494:X525" si="4445">O495</f>
        <v>3.6514582412420699E-3</v>
      </c>
    </row>
    <row r="495" spans="2:24" x14ac:dyDescent="0.35">
      <c r="B495" t="s">
        <v>920</v>
      </c>
      <c r="D495">
        <f t="shared" ref="D495:D526" si="4446">FIND("vx,vy,vz ",$B495)</f>
        <v>1</v>
      </c>
      <c r="E495">
        <f t="shared" ref="E495" si="4447">FIND(" ",$B495,D495+8)</f>
        <v>9</v>
      </c>
      <c r="F495">
        <f t="shared" ref="F495:G495" si="4448">FIND(" ",$B495,E495+1)</f>
        <v>31</v>
      </c>
      <c r="G495">
        <f t="shared" si="4448"/>
        <v>52</v>
      </c>
      <c r="H495">
        <f t="shared" si="4072"/>
        <v>73</v>
      </c>
      <c r="J495" t="str">
        <f t="shared" ref="J495:J526" si="4449">LEFT($B495,D495-1)</f>
        <v/>
      </c>
      <c r="L495" s="2" t="s">
        <v>386</v>
      </c>
      <c r="M495" s="4">
        <f t="shared" si="4075"/>
        <v>-5.6427811819328901E-3</v>
      </c>
      <c r="N495" s="4">
        <f t="shared" si="4076"/>
        <v>8.3600679762739806E-3</v>
      </c>
      <c r="O495" s="4">
        <f t="shared" si="4077"/>
        <v>3.6514582412420699E-3</v>
      </c>
    </row>
    <row r="496" spans="2:24" x14ac:dyDescent="0.35">
      <c r="B496" t="s">
        <v>921</v>
      </c>
      <c r="C496">
        <f t="shared" ref="C496:C527" si="4450">FIND(" ",$B496)</f>
        <v>4</v>
      </c>
      <c r="D496">
        <f t="shared" ref="D496:D527" si="4451">FIND(" x,y,z ",$B496)</f>
        <v>11</v>
      </c>
      <c r="E496">
        <f t="shared" ref="E496" si="4452">FIND(" ",$B496,D496+5)</f>
        <v>17</v>
      </c>
      <c r="F496">
        <f t="shared" ref="F496:G496" si="4453">FIND(" ",$B496,E496+1)</f>
        <v>38</v>
      </c>
      <c r="G496">
        <f t="shared" si="4453"/>
        <v>60</v>
      </c>
      <c r="H496">
        <f t="shared" si="4072"/>
        <v>82</v>
      </c>
      <c r="J496" t="str">
        <f t="shared" ref="J496:J527" si="4454">LEFT($B496,C496-1)</f>
        <v>432</v>
      </c>
      <c r="K496" t="str">
        <f t="shared" ref="K496:K527" si="4455">MID($B496, C496+1,D496-C496-1)</f>
        <v>Pythia</v>
      </c>
      <c r="L496" s="2" t="s">
        <v>385</v>
      </c>
      <c r="M496" s="4">
        <f t="shared" si="4075"/>
        <v>1.35168687409623</v>
      </c>
      <c r="N496" s="4">
        <f t="shared" si="4076"/>
        <v>-1.35058672440648</v>
      </c>
      <c r="O496" s="4">
        <f t="shared" si="4077"/>
        <v>-0.90710747214684895</v>
      </c>
      <c r="Q496" t="str">
        <f t="shared" ref="Q496:Q527" si="4456">J496</f>
        <v>432</v>
      </c>
      <c r="R496" t="str">
        <f t="shared" ref="R496:R527" si="4457">K496</f>
        <v>Pythia</v>
      </c>
      <c r="S496" s="4">
        <f t="shared" ref="S496:S527" si="4458">M496</f>
        <v>1.35168687409623</v>
      </c>
      <c r="T496" s="4">
        <f t="shared" ref="T496:T527" si="4459">N496</f>
        <v>-1.35058672440648</v>
      </c>
      <c r="U496" s="4">
        <f t="shared" ref="U496:U527" si="4460">O496</f>
        <v>-0.90710747214684895</v>
      </c>
      <c r="V496" s="4">
        <f t="shared" ref="V496:V527" si="4461">M497</f>
        <v>9.9527680479031596E-3</v>
      </c>
      <c r="W496" s="4">
        <f t="shared" ref="W496:W527" si="4462">N497</f>
        <v>7.4166351657188202E-3</v>
      </c>
      <c r="X496" s="4">
        <f t="shared" ref="X496:X527" si="4463">O497</f>
        <v>9.0963218503554695E-4</v>
      </c>
    </row>
    <row r="497" spans="2:24" x14ac:dyDescent="0.35">
      <c r="B497" t="s">
        <v>486</v>
      </c>
      <c r="D497">
        <f t="shared" ref="D497:D528" si="4464">FIND("vx,vy,vz ",$B497)</f>
        <v>1</v>
      </c>
      <c r="E497">
        <f t="shared" ref="E497" si="4465">FIND(" ",$B497,D497+8)</f>
        <v>9</v>
      </c>
      <c r="F497">
        <f t="shared" ref="F497:G497" si="4466">FIND(" ",$B497,E497+1)</f>
        <v>30</v>
      </c>
      <c r="G497">
        <f t="shared" si="4466"/>
        <v>51</v>
      </c>
      <c r="H497">
        <f t="shared" si="4072"/>
        <v>72</v>
      </c>
      <c r="J497" t="str">
        <f t="shared" ref="J497:J528" si="4467">LEFT($B497,D497-1)</f>
        <v/>
      </c>
      <c r="L497" s="2" t="s">
        <v>386</v>
      </c>
      <c r="M497" s="4">
        <f t="shared" si="4075"/>
        <v>9.9527680479031596E-3</v>
      </c>
      <c r="N497" s="4">
        <f t="shared" si="4076"/>
        <v>7.4166351657188202E-3</v>
      </c>
      <c r="O497" s="4">
        <f t="shared" si="4077"/>
        <v>9.0963218503554695E-4</v>
      </c>
    </row>
    <row r="498" spans="2:24" x14ac:dyDescent="0.35">
      <c r="B498" t="s">
        <v>487</v>
      </c>
      <c r="C498">
        <f t="shared" ref="C498:C529" si="4468">FIND(" ",$B498)</f>
        <v>4</v>
      </c>
      <c r="D498">
        <f t="shared" ref="D498:D529" si="4469">FIND(" x,y,z ",$B498)</f>
        <v>9</v>
      </c>
      <c r="E498">
        <f t="shared" ref="E498" si="4470">FIND(" ",$B498,D498+5)</f>
        <v>15</v>
      </c>
      <c r="F498">
        <f t="shared" ref="F498:G498" si="4471">FIND(" ",$B498,E498+1)</f>
        <v>36</v>
      </c>
      <c r="G498">
        <f t="shared" si="4471"/>
        <v>57</v>
      </c>
      <c r="H498">
        <f t="shared" si="4072"/>
        <v>78</v>
      </c>
      <c r="J498" t="str">
        <f t="shared" ref="J498:J529" si="4472">LEFT($B498,C498-1)</f>
        <v>433</v>
      </c>
      <c r="K498" t="str">
        <f t="shared" ref="K498:K529" si="4473">MID($B498, C498+1,D498-C498-1)</f>
        <v>Eros</v>
      </c>
      <c r="L498" s="2" t="s">
        <v>385</v>
      </c>
      <c r="M498" s="4">
        <f t="shared" si="4075"/>
        <v>1.05263524297792</v>
      </c>
      <c r="N498" s="4">
        <f t="shared" si="4076"/>
        <v>0.65210824650108201</v>
      </c>
      <c r="O498" s="4">
        <f t="shared" si="4077"/>
        <v>0.560644019635677</v>
      </c>
      <c r="Q498" t="str">
        <f t="shared" ref="Q498:Q529" si="4474">J498</f>
        <v>433</v>
      </c>
      <c r="R498" t="str">
        <f t="shared" ref="R498:R529" si="4475">K498</f>
        <v>Eros</v>
      </c>
      <c r="S498" s="4">
        <f t="shared" ref="S498:S529" si="4476">M498</f>
        <v>1.05263524297792</v>
      </c>
      <c r="T498" s="4">
        <f t="shared" ref="T498:T529" si="4477">N498</f>
        <v>0.65210824650108201</v>
      </c>
      <c r="U498" s="4">
        <f t="shared" ref="U498:U529" si="4478">O498</f>
        <v>0.560644019635677</v>
      </c>
      <c r="V498" s="4">
        <f t="shared" ref="V498:V529" si="4479">M499</f>
        <v>-1.16491136629523E-2</v>
      </c>
      <c r="W498" s="4">
        <f t="shared" ref="W498:W529" si="4480">N499</f>
        <v>9.3025829816613999E-3</v>
      </c>
      <c r="X498" s="4">
        <f t="shared" ref="X498:X529" si="4481">O499</f>
        <v>3.1941927823379299E-3</v>
      </c>
    </row>
    <row r="499" spans="2:24" x14ac:dyDescent="0.35">
      <c r="B499" t="s">
        <v>922</v>
      </c>
      <c r="D499">
        <f t="shared" ref="D499:D530" si="4482">FIND("vx,vy,vz ",$B499)</f>
        <v>1</v>
      </c>
      <c r="E499">
        <f t="shared" ref="E499" si="4483">FIND(" ",$B499,D499+8)</f>
        <v>9</v>
      </c>
      <c r="F499">
        <f t="shared" ref="F499:G499" si="4484">FIND(" ",$B499,E499+1)</f>
        <v>31</v>
      </c>
      <c r="G499">
        <f t="shared" si="4484"/>
        <v>52</v>
      </c>
      <c r="H499">
        <f t="shared" si="4072"/>
        <v>73</v>
      </c>
      <c r="J499" t="str">
        <f t="shared" ref="J499:J530" si="4485">LEFT($B499,D499-1)</f>
        <v/>
      </c>
      <c r="L499" s="2" t="s">
        <v>386</v>
      </c>
      <c r="M499" s="4">
        <f t="shared" si="4075"/>
        <v>-1.16491136629523E-2</v>
      </c>
      <c r="N499" s="4">
        <f t="shared" si="4076"/>
        <v>9.3025829816613999E-3</v>
      </c>
      <c r="O499" s="4">
        <f t="shared" si="4077"/>
        <v>3.1941927823379299E-3</v>
      </c>
    </row>
    <row r="500" spans="2:24" x14ac:dyDescent="0.35">
      <c r="B500" t="s">
        <v>923</v>
      </c>
      <c r="C500">
        <f t="shared" ref="C500:C531" si="4486">FIND(" ",$B500)</f>
        <v>4</v>
      </c>
      <c r="D500">
        <f t="shared" ref="D500:D531" si="4487">FIND(" x,y,z ",$B500)</f>
        <v>16</v>
      </c>
      <c r="E500">
        <f t="shared" ref="E500" si="4488">FIND(" ",$B500,D500+5)</f>
        <v>22</v>
      </c>
      <c r="F500">
        <f t="shared" ref="F500:G500" si="4489">FIND(" ",$B500,E500+1)</f>
        <v>43</v>
      </c>
      <c r="G500">
        <f t="shared" si="4489"/>
        <v>64</v>
      </c>
      <c r="H500">
        <f t="shared" si="4072"/>
        <v>86</v>
      </c>
      <c r="J500" t="str">
        <f t="shared" ref="J500:J531" si="4490">LEFT($B500,C500-1)</f>
        <v>442</v>
      </c>
      <c r="K500" t="str">
        <f t="shared" ref="K500:K531" si="4491">MID($B500, C500+1,D500-C500-1)</f>
        <v>Eichsfeldia</v>
      </c>
      <c r="L500" s="2" t="s">
        <v>385</v>
      </c>
      <c r="M500" s="4">
        <f t="shared" si="4075"/>
        <v>2.4380694716820401</v>
      </c>
      <c r="N500" s="4">
        <f t="shared" si="4076"/>
        <v>0.50040239368247696</v>
      </c>
      <c r="O500" s="4">
        <f t="shared" si="4077"/>
        <v>-1.8372380659463599E-2</v>
      </c>
      <c r="Q500" t="str">
        <f t="shared" ref="Q500:Q531" si="4492">J500</f>
        <v>442</v>
      </c>
      <c r="R500" t="str">
        <f t="shared" ref="R500:R531" si="4493">K500</f>
        <v>Eichsfeldia</v>
      </c>
      <c r="S500" s="4">
        <f t="shared" ref="S500:S531" si="4494">M500</f>
        <v>2.4380694716820401</v>
      </c>
      <c r="T500" s="4">
        <f t="shared" ref="T500:T531" si="4495">N500</f>
        <v>0.50040239368247696</v>
      </c>
      <c r="U500" s="4">
        <f t="shared" ref="U500:U531" si="4496">O500</f>
        <v>-1.8372380659463599E-2</v>
      </c>
      <c r="V500" s="4">
        <f t="shared" ref="V500:V531" si="4497">M501</f>
        <v>-1.5989887430822899E-3</v>
      </c>
      <c r="W500" s="4">
        <f t="shared" ref="W500:W531" si="4498">N501</f>
        <v>9.8277438442178795E-3</v>
      </c>
      <c r="X500" s="4">
        <f t="shared" ref="X500:X531" si="4499">O501</f>
        <v>3.5325272641517102E-3</v>
      </c>
    </row>
    <row r="501" spans="2:24" x14ac:dyDescent="0.35">
      <c r="B501" t="s">
        <v>924</v>
      </c>
      <c r="D501">
        <f t="shared" ref="D501:D532" si="4500">FIND("vx,vy,vz ",$B501)</f>
        <v>1</v>
      </c>
      <c r="E501">
        <f t="shared" ref="E501" si="4501">FIND(" ",$B501,D501+8)</f>
        <v>9</v>
      </c>
      <c r="F501">
        <f t="shared" ref="F501:G501" si="4502">FIND(" ",$B501,E501+1)</f>
        <v>31</v>
      </c>
      <c r="G501">
        <f t="shared" si="4502"/>
        <v>52</v>
      </c>
      <c r="H501">
        <f t="shared" si="4072"/>
        <v>73</v>
      </c>
      <c r="J501" t="str">
        <f t="shared" ref="J501:J532" si="4503">LEFT($B501,D501-1)</f>
        <v/>
      </c>
      <c r="L501" s="2" t="s">
        <v>386</v>
      </c>
      <c r="M501" s="4">
        <f t="shared" si="4075"/>
        <v>-1.5989887430822899E-3</v>
      </c>
      <c r="N501" s="4">
        <f t="shared" si="4076"/>
        <v>9.8277438442178795E-3</v>
      </c>
      <c r="O501" s="4">
        <f t="shared" si="4077"/>
        <v>3.5325272641517102E-3</v>
      </c>
    </row>
    <row r="502" spans="2:24" x14ac:dyDescent="0.35">
      <c r="B502" t="s">
        <v>925</v>
      </c>
      <c r="C502">
        <f t="shared" ref="C502:C533" si="4504">FIND(" ",$B502)</f>
        <v>4</v>
      </c>
      <c r="D502">
        <f t="shared" ref="D502:D533" si="4505">FIND(" x,y,z ",$B502)</f>
        <v>11</v>
      </c>
      <c r="E502">
        <f t="shared" ref="E502" si="4506">FIND(" ",$B502,D502+5)</f>
        <v>17</v>
      </c>
      <c r="F502">
        <f t="shared" ref="F502:G502" si="4507">FIND(" ",$B502,E502+1)</f>
        <v>39</v>
      </c>
      <c r="G502">
        <f t="shared" si="4507"/>
        <v>61</v>
      </c>
      <c r="H502">
        <f t="shared" si="4072"/>
        <v>83</v>
      </c>
      <c r="J502" t="str">
        <f t="shared" ref="J502:J533" si="4508">LEFT($B502,C502-1)</f>
        <v>444</v>
      </c>
      <c r="K502" t="str">
        <f t="shared" ref="K502:K533" si="4509">MID($B502, C502+1,D502-C502-1)</f>
        <v>Gyptis</v>
      </c>
      <c r="L502" s="2" t="s">
        <v>385</v>
      </c>
      <c r="M502" s="4">
        <f t="shared" si="4075"/>
        <v>-0.12216259659154401</v>
      </c>
      <c r="N502" s="4">
        <f t="shared" si="4076"/>
        <v>-2.5513574991308299</v>
      </c>
      <c r="O502" s="4">
        <f t="shared" si="4077"/>
        <v>-0.62275939908868805</v>
      </c>
      <c r="Q502" t="str">
        <f t="shared" ref="Q502:Q533" si="4510">J502</f>
        <v>444</v>
      </c>
      <c r="R502" t="str">
        <f t="shared" ref="R502:R533" si="4511">K502</f>
        <v>Gyptis</v>
      </c>
      <c r="S502" s="4">
        <f t="shared" ref="S502:S533" si="4512">M502</f>
        <v>-0.12216259659154401</v>
      </c>
      <c r="T502" s="4">
        <f t="shared" ref="T502:T533" si="4513">N502</f>
        <v>-2.5513574991308299</v>
      </c>
      <c r="U502" s="4">
        <f t="shared" ref="U502:U533" si="4514">O502</f>
        <v>-0.62275939908868805</v>
      </c>
      <c r="V502" s="4">
        <f t="shared" ref="V502:V533" si="4515">M503</f>
        <v>1.0779467918873201E-2</v>
      </c>
      <c r="W502" s="4">
        <f t="shared" ref="W502:W533" si="4516">N503</f>
        <v>1.16645443883106E-3</v>
      </c>
      <c r="X502" s="4">
        <f t="shared" ref="X502:X533" si="4517">O503</f>
        <v>8.3872079535827397E-4</v>
      </c>
    </row>
    <row r="503" spans="2:24" x14ac:dyDescent="0.35">
      <c r="B503" t="s">
        <v>488</v>
      </c>
      <c r="D503">
        <f t="shared" ref="D503:D534" si="4518">FIND("vx,vy,vz ",$B503)</f>
        <v>1</v>
      </c>
      <c r="E503">
        <f t="shared" ref="E503" si="4519">FIND(" ",$B503,D503+8)</f>
        <v>9</v>
      </c>
      <c r="F503">
        <f t="shared" ref="F503:G503" si="4520">FIND(" ",$B503,E503+1)</f>
        <v>30</v>
      </c>
      <c r="G503">
        <f t="shared" si="4520"/>
        <v>51</v>
      </c>
      <c r="H503">
        <f t="shared" si="4072"/>
        <v>72</v>
      </c>
      <c r="J503" t="str">
        <f t="shared" ref="J503:J534" si="4521">LEFT($B503,D503-1)</f>
        <v/>
      </c>
      <c r="L503" s="2" t="s">
        <v>386</v>
      </c>
      <c r="M503" s="4">
        <f t="shared" si="4075"/>
        <v>1.0779467918873201E-2</v>
      </c>
      <c r="N503" s="4">
        <f t="shared" si="4076"/>
        <v>1.16645443883106E-3</v>
      </c>
      <c r="O503" s="4">
        <f t="shared" si="4077"/>
        <v>8.3872079535827397E-4</v>
      </c>
    </row>
    <row r="504" spans="2:24" x14ac:dyDescent="0.35">
      <c r="B504" t="s">
        <v>926</v>
      </c>
      <c r="C504">
        <f t="shared" ref="C504:C535" si="4522">FIND(" ",$B504)</f>
        <v>4</v>
      </c>
      <c r="D504">
        <f t="shared" ref="D504:D535" si="4523">FIND(" x,y,z ",$B504)</f>
        <v>9</v>
      </c>
      <c r="E504">
        <f t="shared" ref="E504" si="4524">FIND(" ",$B504,D504+5)</f>
        <v>15</v>
      </c>
      <c r="F504">
        <f t="shared" ref="F504:G504" si="4525">FIND(" ",$B504,E504+1)</f>
        <v>37</v>
      </c>
      <c r="G504">
        <f t="shared" si="4525"/>
        <v>58</v>
      </c>
      <c r="H504">
        <f t="shared" si="4072"/>
        <v>79</v>
      </c>
      <c r="J504" t="str">
        <f t="shared" ref="J504:J535" si="4526">LEFT($B504,C504-1)</f>
        <v>445</v>
      </c>
      <c r="K504" t="str">
        <f t="shared" ref="K504:K535" si="4527">MID($B504, C504+1,D504-C504-1)</f>
        <v>Edna</v>
      </c>
      <c r="L504" s="2" t="s">
        <v>385</v>
      </c>
      <c r="M504" s="4">
        <f t="shared" si="4075"/>
        <v>-2.6388674504048102</v>
      </c>
      <c r="N504" s="4">
        <f t="shared" si="4076"/>
        <v>2.3370722135899298</v>
      </c>
      <c r="O504" s="4">
        <f t="shared" si="4077"/>
        <v>0.38673748170720101</v>
      </c>
      <c r="Q504" t="str">
        <f t="shared" ref="Q504:Q535" si="4528">J504</f>
        <v>445</v>
      </c>
      <c r="R504" t="str">
        <f t="shared" ref="R504:R535" si="4529">K504</f>
        <v>Edna</v>
      </c>
      <c r="S504" s="4">
        <f t="shared" ref="S504:S535" si="4530">M504</f>
        <v>-2.6388674504048102</v>
      </c>
      <c r="T504" s="4">
        <f t="shared" ref="T504:T535" si="4531">N504</f>
        <v>2.3370722135899298</v>
      </c>
      <c r="U504" s="4">
        <f t="shared" ref="U504:U535" si="4532">O504</f>
        <v>0.38673748170720101</v>
      </c>
      <c r="V504" s="4">
        <f t="shared" ref="V504:V535" si="4533">M505</f>
        <v>-5.9875220435498203E-3</v>
      </c>
      <c r="W504" s="4">
        <f t="shared" ref="W504:W535" si="4534">N505</f>
        <v>-3.7643900736673902E-3</v>
      </c>
      <c r="X504" s="4">
        <f t="shared" ref="X504:X535" si="4535">O505</f>
        <v>-4.91155944187395E-3</v>
      </c>
    </row>
    <row r="505" spans="2:24" x14ac:dyDescent="0.35">
      <c r="B505" t="s">
        <v>927</v>
      </c>
      <c r="D505">
        <f t="shared" ref="D505:D536" si="4536">FIND("vx,vy,vz ",$B505)</f>
        <v>1</v>
      </c>
      <c r="E505">
        <f t="shared" ref="E505" si="4537">FIND(" ",$B505,D505+8)</f>
        <v>9</v>
      </c>
      <c r="F505">
        <f t="shared" ref="F505:G505" si="4538">FIND(" ",$B505,E505+1)</f>
        <v>31</v>
      </c>
      <c r="G505">
        <f t="shared" si="4538"/>
        <v>53</v>
      </c>
      <c r="H505">
        <f t="shared" si="4072"/>
        <v>75</v>
      </c>
      <c r="J505" t="str">
        <f t="shared" ref="J505:J536" si="4539">LEFT($B505,D505-1)</f>
        <v/>
      </c>
      <c r="L505" s="2" t="s">
        <v>386</v>
      </c>
      <c r="M505" s="4">
        <f t="shared" si="4075"/>
        <v>-5.9875220435498203E-3</v>
      </c>
      <c r="N505" s="4">
        <f t="shared" si="4076"/>
        <v>-3.7643900736673902E-3</v>
      </c>
      <c r="O505" s="4">
        <f t="shared" si="4077"/>
        <v>-4.91155944187395E-3</v>
      </c>
    </row>
    <row r="506" spans="2:24" x14ac:dyDescent="0.35">
      <c r="B506" t="s">
        <v>489</v>
      </c>
      <c r="C506">
        <f t="shared" ref="C506:C537" si="4540">FIND(" ",$B506)</f>
        <v>4</v>
      </c>
      <c r="D506">
        <f t="shared" ref="D506:D537" si="4541">FIND(" x,y,z ",$B506)</f>
        <v>13</v>
      </c>
      <c r="E506">
        <f t="shared" ref="E506" si="4542">FIND(" ",$B506,D506+5)</f>
        <v>19</v>
      </c>
      <c r="F506">
        <f t="shared" ref="F506:G506" si="4543">FIND(" ",$B506,E506+1)</f>
        <v>40</v>
      </c>
      <c r="G506">
        <f t="shared" si="4543"/>
        <v>61</v>
      </c>
      <c r="H506">
        <f t="shared" si="4072"/>
        <v>82</v>
      </c>
      <c r="J506" t="str">
        <f t="shared" ref="J506:J537" si="4544">LEFT($B506,C506-1)</f>
        <v>449</v>
      </c>
      <c r="K506" t="str">
        <f t="shared" ref="K506:K537" si="4545">MID($B506, C506+1,D506-C506-1)</f>
        <v>Hamburga</v>
      </c>
      <c r="L506" s="2" t="s">
        <v>385</v>
      </c>
      <c r="M506" s="4">
        <f t="shared" si="4075"/>
        <v>1.41571506114644</v>
      </c>
      <c r="N506" s="4">
        <f t="shared" si="4076"/>
        <v>1.8149566248514899</v>
      </c>
      <c r="O506" s="4">
        <f t="shared" si="4077"/>
        <v>0.71129813966495703</v>
      </c>
      <c r="Q506" t="str">
        <f t="shared" ref="Q506:Q537" si="4546">J506</f>
        <v>449</v>
      </c>
      <c r="R506" t="str">
        <f t="shared" ref="R506:R537" si="4547">K506</f>
        <v>Hamburga</v>
      </c>
      <c r="S506" s="4">
        <f t="shared" ref="S506:S537" si="4548">M506</f>
        <v>1.41571506114644</v>
      </c>
      <c r="T506" s="4">
        <f t="shared" ref="T506:T537" si="4549">N506</f>
        <v>1.8149566248514899</v>
      </c>
      <c r="U506" s="4">
        <f t="shared" ref="U506:U537" si="4550">O506</f>
        <v>0.71129813966495703</v>
      </c>
      <c r="V506" s="4">
        <f t="shared" ref="V506:V537" si="4551">M507</f>
        <v>-1.0126512689018201E-2</v>
      </c>
      <c r="W506" s="4">
        <f t="shared" ref="W506:W537" si="4552">N507</f>
        <v>4.54441752128509E-3</v>
      </c>
      <c r="X506" s="4">
        <f t="shared" ref="X506:X537" si="4553">O507</f>
        <v>2.5858885651444201E-3</v>
      </c>
    </row>
    <row r="507" spans="2:24" x14ac:dyDescent="0.35">
      <c r="B507" t="s">
        <v>928</v>
      </c>
      <c r="D507">
        <f t="shared" ref="D507:D538" si="4554">FIND("vx,vy,vz ",$B507)</f>
        <v>1</v>
      </c>
      <c r="E507">
        <f t="shared" ref="E507" si="4555">FIND(" ",$B507,D507+8)</f>
        <v>9</v>
      </c>
      <c r="F507">
        <f t="shared" ref="F507:G507" si="4556">FIND(" ",$B507,E507+1)</f>
        <v>31</v>
      </c>
      <c r="G507">
        <f t="shared" si="4556"/>
        <v>52</v>
      </c>
      <c r="H507">
        <f t="shared" si="4072"/>
        <v>73</v>
      </c>
      <c r="J507" t="str">
        <f t="shared" ref="J507:J538" si="4557">LEFT($B507,D507-1)</f>
        <v/>
      </c>
      <c r="L507" s="2" t="s">
        <v>386</v>
      </c>
      <c r="M507" s="4">
        <f t="shared" si="4075"/>
        <v>-1.0126512689018201E-2</v>
      </c>
      <c r="N507" s="4">
        <f t="shared" si="4076"/>
        <v>4.54441752128509E-3</v>
      </c>
      <c r="O507" s="4">
        <f t="shared" si="4077"/>
        <v>2.5858885651444201E-3</v>
      </c>
    </row>
    <row r="508" spans="2:24" x14ac:dyDescent="0.35">
      <c r="B508" t="s">
        <v>929</v>
      </c>
      <c r="C508">
        <f t="shared" ref="C508:C539" si="4558">FIND(" ",$B508)</f>
        <v>4</v>
      </c>
      <c r="D508">
        <f t="shared" ref="D508:D539" si="4559">FIND(" x,y,z ",$B508)</f>
        <v>13</v>
      </c>
      <c r="E508">
        <f t="shared" ref="E508" si="4560">FIND(" ",$B508,D508+5)</f>
        <v>19</v>
      </c>
      <c r="F508">
        <f t="shared" ref="F508:G508" si="4561">FIND(" ",$B508,E508+1)</f>
        <v>40</v>
      </c>
      <c r="G508">
        <f t="shared" si="4561"/>
        <v>62</v>
      </c>
      <c r="H508">
        <f t="shared" si="4072"/>
        <v>84</v>
      </c>
      <c r="J508" t="str">
        <f t="shared" ref="J508:J539" si="4562">LEFT($B508,C508-1)</f>
        <v>454</v>
      </c>
      <c r="K508" t="str">
        <f t="shared" ref="K508:K539" si="4563">MID($B508, C508+1,D508-C508-1)</f>
        <v>Mathesis</v>
      </c>
      <c r="L508" s="2" t="s">
        <v>385</v>
      </c>
      <c r="M508" s="4">
        <f t="shared" si="4075"/>
        <v>1.2869867692135299</v>
      </c>
      <c r="N508" s="4">
        <f t="shared" si="4076"/>
        <v>-1.94898083297036</v>
      </c>
      <c r="O508" s="4">
        <f t="shared" si="4077"/>
        <v>-1.15679997176959</v>
      </c>
      <c r="Q508" t="str">
        <f t="shared" ref="Q508:Q539" si="4564">J508</f>
        <v>454</v>
      </c>
      <c r="R508" t="str">
        <f t="shared" ref="R508:R539" si="4565">K508</f>
        <v>Mathesis</v>
      </c>
      <c r="S508" s="4">
        <f t="shared" ref="S508:S539" si="4566">M508</f>
        <v>1.2869867692135299</v>
      </c>
      <c r="T508" s="4">
        <f t="shared" ref="T508:T539" si="4567">N508</f>
        <v>-1.94898083297036</v>
      </c>
      <c r="U508" s="4">
        <f t="shared" ref="U508:U539" si="4568">O508</f>
        <v>-1.15679997176959</v>
      </c>
      <c r="V508" s="4">
        <f t="shared" ref="V508:V539" si="4569">M509</f>
        <v>9.8047194651140201E-3</v>
      </c>
      <c r="W508" s="4">
        <f t="shared" ref="W508:W539" si="4570">N509</f>
        <v>3.9997464156276098E-3</v>
      </c>
      <c r="X508" s="4">
        <f t="shared" ref="X508:X539" si="4571">O509</f>
        <v>1.5248921446682901E-3</v>
      </c>
    </row>
    <row r="509" spans="2:24" x14ac:dyDescent="0.35">
      <c r="B509" t="s">
        <v>490</v>
      </c>
      <c r="D509">
        <f t="shared" ref="D509:D540" si="4572">FIND("vx,vy,vz ",$B509)</f>
        <v>1</v>
      </c>
      <c r="E509">
        <f t="shared" ref="E509" si="4573">FIND(" ",$B509,D509+8)</f>
        <v>9</v>
      </c>
      <c r="F509">
        <f t="shared" ref="F509:G509" si="4574">FIND(" ",$B509,E509+1)</f>
        <v>30</v>
      </c>
      <c r="G509">
        <f t="shared" si="4574"/>
        <v>51</v>
      </c>
      <c r="H509">
        <f t="shared" si="4072"/>
        <v>72</v>
      </c>
      <c r="J509" t="str">
        <f t="shared" ref="J509:J540" si="4575">LEFT($B509,D509-1)</f>
        <v/>
      </c>
      <c r="L509" s="2" t="s">
        <v>386</v>
      </c>
      <c r="M509" s="4">
        <f t="shared" si="4075"/>
        <v>9.8047194651140201E-3</v>
      </c>
      <c r="N509" s="4">
        <f t="shared" si="4076"/>
        <v>3.9997464156276098E-3</v>
      </c>
      <c r="O509" s="4">
        <f t="shared" si="4077"/>
        <v>1.5248921446682901E-3</v>
      </c>
    </row>
    <row r="510" spans="2:24" x14ac:dyDescent="0.35">
      <c r="B510" t="s">
        <v>930</v>
      </c>
      <c r="C510">
        <f t="shared" ref="C510:C541" si="4576">FIND(" ",$B510)</f>
        <v>4</v>
      </c>
      <c r="D510">
        <f t="shared" ref="D510:D541" si="4577">FIND(" x,y,z ",$B510)</f>
        <v>15</v>
      </c>
      <c r="E510">
        <f t="shared" ref="E510" si="4578">FIND(" ",$B510,D510+5)</f>
        <v>21</v>
      </c>
      <c r="F510">
        <f t="shared" ref="F510:G510" si="4579">FIND(" ",$B510,E510+1)</f>
        <v>43</v>
      </c>
      <c r="G510">
        <f t="shared" si="4579"/>
        <v>65</v>
      </c>
      <c r="H510">
        <f t="shared" si="4072"/>
        <v>87</v>
      </c>
      <c r="J510" t="str">
        <f t="shared" ref="J510:J541" si="4580">LEFT($B510,C510-1)</f>
        <v>455</v>
      </c>
      <c r="K510" t="str">
        <f t="shared" ref="K510:K541" si="4581">MID($B510, C510+1,D510-C510-1)</f>
        <v>Bruchsalia</v>
      </c>
      <c r="L510" s="2" t="s">
        <v>385</v>
      </c>
      <c r="M510" s="4">
        <f t="shared" si="4075"/>
        <v>-2.0568259445150501</v>
      </c>
      <c r="N510" s="4">
        <f t="shared" si="4076"/>
        <v>-2.0043979793218898</v>
      </c>
      <c r="O510" s="4">
        <f t="shared" si="4077"/>
        <v>-0.50926284198927096</v>
      </c>
      <c r="Q510" t="str">
        <f t="shared" ref="Q510:Q541" si="4582">J510</f>
        <v>455</v>
      </c>
      <c r="R510" t="str">
        <f t="shared" ref="R510:R541" si="4583">K510</f>
        <v>Bruchsalia</v>
      </c>
      <c r="S510" s="4">
        <f t="shared" ref="S510:S541" si="4584">M510</f>
        <v>-2.0568259445150501</v>
      </c>
      <c r="T510" s="4">
        <f t="shared" ref="T510:T541" si="4585">N510</f>
        <v>-2.0043979793218898</v>
      </c>
      <c r="U510" s="4">
        <f t="shared" ref="U510:U541" si="4586">O510</f>
        <v>-0.50926284198927096</v>
      </c>
      <c r="V510" s="4">
        <f t="shared" ref="V510:V541" si="4587">M511</f>
        <v>8.1220408742982107E-3</v>
      </c>
      <c r="W510" s="4">
        <f t="shared" ref="W510:W541" si="4588">N511</f>
        <v>-3.5360971582373102E-3</v>
      </c>
      <c r="X510" s="4">
        <f t="shared" ref="X510:X541" si="4589">O511</f>
        <v>-3.6114965247124298E-3</v>
      </c>
    </row>
    <row r="511" spans="2:24" x14ac:dyDescent="0.35">
      <c r="B511" t="s">
        <v>931</v>
      </c>
      <c r="D511">
        <f t="shared" ref="D511:D542" si="4590">FIND("vx,vy,vz ",$B511)</f>
        <v>1</v>
      </c>
      <c r="E511">
        <f t="shared" ref="E511" si="4591">FIND(" ",$B511,D511+8)</f>
        <v>9</v>
      </c>
      <c r="F511">
        <f t="shared" ref="F511:G511" si="4592">FIND(" ",$B511,E511+1)</f>
        <v>30</v>
      </c>
      <c r="G511">
        <f t="shared" si="4592"/>
        <v>52</v>
      </c>
      <c r="H511">
        <f t="shared" si="4072"/>
        <v>74</v>
      </c>
      <c r="J511" t="str">
        <f t="shared" ref="J511:J542" si="4593">LEFT($B511,D511-1)</f>
        <v/>
      </c>
      <c r="L511" s="2" t="s">
        <v>386</v>
      </c>
      <c r="M511" s="4">
        <f t="shared" si="4075"/>
        <v>8.1220408742982107E-3</v>
      </c>
      <c r="N511" s="4">
        <f t="shared" si="4076"/>
        <v>-3.5360971582373102E-3</v>
      </c>
      <c r="O511" s="4">
        <f t="shared" si="4077"/>
        <v>-3.6114965247124298E-3</v>
      </c>
    </row>
    <row r="512" spans="2:24" x14ac:dyDescent="0.35">
      <c r="B512" t="s">
        <v>932</v>
      </c>
      <c r="C512">
        <f t="shared" ref="C512:C543" si="4594">FIND(" ",$B512)</f>
        <v>4</v>
      </c>
      <c r="D512">
        <f t="shared" ref="D512:D543" si="4595">FIND(" x,y,z ",$B512)</f>
        <v>12</v>
      </c>
      <c r="E512">
        <f t="shared" ref="E512" si="4596">FIND(" ",$B512,D512+5)</f>
        <v>18</v>
      </c>
      <c r="F512">
        <f t="shared" ref="F512:G512" si="4597">FIND(" ",$B512,E512+1)</f>
        <v>39</v>
      </c>
      <c r="G512">
        <f t="shared" si="4597"/>
        <v>61</v>
      </c>
      <c r="H512">
        <f t="shared" si="4072"/>
        <v>83</v>
      </c>
      <c r="J512" t="str">
        <f t="shared" ref="J512:J543" si="4598">LEFT($B512,C512-1)</f>
        <v>464</v>
      </c>
      <c r="K512" t="str">
        <f t="shared" ref="K512:K543" si="4599">MID($B512, C512+1,D512-C512-1)</f>
        <v>Megaira</v>
      </c>
      <c r="L512" s="2" t="s">
        <v>385</v>
      </c>
      <c r="M512" s="4">
        <f t="shared" si="4075"/>
        <v>0.66744402874653797</v>
      </c>
      <c r="N512" s="4">
        <f t="shared" si="4076"/>
        <v>-2.2521972349410802</v>
      </c>
      <c r="O512" s="4">
        <f t="shared" si="4077"/>
        <v>-0.99364109416966395</v>
      </c>
      <c r="Q512" t="str">
        <f t="shared" ref="Q512:Q543" si="4600">J512</f>
        <v>464</v>
      </c>
      <c r="R512" t="str">
        <f t="shared" ref="R512:R543" si="4601">K512</f>
        <v>Megaira</v>
      </c>
      <c r="S512" s="4">
        <f t="shared" ref="S512:S543" si="4602">M512</f>
        <v>0.66744402874653797</v>
      </c>
      <c r="T512" s="4">
        <f t="shared" ref="T512:T543" si="4603">N512</f>
        <v>-2.2521972349410802</v>
      </c>
      <c r="U512" s="4">
        <f t="shared" ref="U512:U543" si="4604">O512</f>
        <v>-0.99364109416966395</v>
      </c>
      <c r="V512" s="4">
        <f t="shared" ref="V512:V543" si="4605">M513</f>
        <v>9.9437295283321299E-3</v>
      </c>
      <c r="W512" s="4">
        <f t="shared" ref="W512:W543" si="4606">N513</f>
        <v>5.2432550296276801E-3</v>
      </c>
      <c r="X512" s="4">
        <f t="shared" ref="X512:X543" si="4607">O513</f>
        <v>1.6561150352744199E-4</v>
      </c>
    </row>
    <row r="513" spans="2:24" x14ac:dyDescent="0.35">
      <c r="B513" t="s">
        <v>491</v>
      </c>
      <c r="D513">
        <f t="shared" ref="D513:D544" si="4608">FIND("vx,vy,vz ",$B513)</f>
        <v>1</v>
      </c>
      <c r="E513">
        <f t="shared" ref="E513" si="4609">FIND(" ",$B513,D513+8)</f>
        <v>9</v>
      </c>
      <c r="F513">
        <f t="shared" ref="F513:G513" si="4610">FIND(" ",$B513,E513+1)</f>
        <v>30</v>
      </c>
      <c r="G513">
        <f t="shared" si="4610"/>
        <v>51</v>
      </c>
      <c r="H513">
        <f t="shared" si="4072"/>
        <v>72</v>
      </c>
      <c r="J513" t="str">
        <f t="shared" ref="J513:J544" si="4611">LEFT($B513,D513-1)</f>
        <v/>
      </c>
      <c r="L513" s="2" t="s">
        <v>386</v>
      </c>
      <c r="M513" s="4">
        <f t="shared" si="4075"/>
        <v>9.9437295283321299E-3</v>
      </c>
      <c r="N513" s="4">
        <f t="shared" si="4076"/>
        <v>5.2432550296276801E-3</v>
      </c>
      <c r="O513" s="4">
        <f t="shared" si="4077"/>
        <v>1.6561150352744199E-4</v>
      </c>
    </row>
    <row r="514" spans="2:24" x14ac:dyDescent="0.35">
      <c r="B514" t="s">
        <v>492</v>
      </c>
      <c r="C514">
        <f t="shared" ref="C514:C545" si="4612">FIND(" ",$B514)</f>
        <v>4</v>
      </c>
      <c r="D514">
        <f t="shared" ref="D514:D545" si="4613">FIND(" x,y,z ",$B514)</f>
        <v>11</v>
      </c>
      <c r="E514">
        <f t="shared" ref="E514" si="4614">FIND(" ",$B514,D514+5)</f>
        <v>17</v>
      </c>
      <c r="F514">
        <f t="shared" ref="F514:G514" si="4615">FIND(" ",$B514,E514+1)</f>
        <v>38</v>
      </c>
      <c r="G514">
        <f t="shared" si="4615"/>
        <v>59</v>
      </c>
      <c r="H514">
        <f t="shared" si="4072"/>
        <v>80</v>
      </c>
      <c r="J514" t="str">
        <f t="shared" ref="J514:J545" si="4616">LEFT($B514,C514-1)</f>
        <v>465</v>
      </c>
      <c r="K514" t="str">
        <f t="shared" ref="K514:K545" si="4617">MID($B514, C514+1,D514-C514-1)</f>
        <v>Alekto</v>
      </c>
      <c r="L514" s="2" t="s">
        <v>385</v>
      </c>
      <c r="M514" s="4">
        <f t="shared" si="4075"/>
        <v>3.4850081346277002</v>
      </c>
      <c r="N514" s="4">
        <f t="shared" si="4076"/>
        <v>0.42696089338722698</v>
      </c>
      <c r="O514" s="4">
        <f t="shared" si="4077"/>
        <v>0.47591800657987798</v>
      </c>
      <c r="Q514" t="str">
        <f t="shared" ref="Q514:Q545" si="4618">J514</f>
        <v>465</v>
      </c>
      <c r="R514" t="str">
        <f t="shared" ref="R514:R545" si="4619">K514</f>
        <v>Alekto</v>
      </c>
      <c r="S514" s="4">
        <f t="shared" ref="S514:S545" si="4620">M514</f>
        <v>3.4850081346277002</v>
      </c>
      <c r="T514" s="4">
        <f t="shared" ref="T514:T545" si="4621">N514</f>
        <v>0.42696089338722698</v>
      </c>
      <c r="U514" s="4">
        <f t="shared" ref="U514:U545" si="4622">O514</f>
        <v>0.47591800657987798</v>
      </c>
      <c r="V514" s="4">
        <f t="shared" ref="V514:V545" si="4623">M515</f>
        <v>-2.2457156121583001E-4</v>
      </c>
      <c r="W514" s="4">
        <f t="shared" ref="W514:W545" si="4624">N515</f>
        <v>7.6241927887661402E-3</v>
      </c>
      <c r="X514" s="4">
        <f t="shared" ref="X514:X545" si="4625">O515</f>
        <v>3.68516959085131E-3</v>
      </c>
    </row>
    <row r="515" spans="2:24" x14ac:dyDescent="0.35">
      <c r="B515" t="s">
        <v>933</v>
      </c>
      <c r="D515">
        <f t="shared" ref="D515:D546" si="4626">FIND("vx,vy,vz ",$B515)</f>
        <v>1</v>
      </c>
      <c r="E515">
        <f t="shared" ref="E515" si="4627">FIND(" ",$B515,D515+8)</f>
        <v>9</v>
      </c>
      <c r="F515">
        <f t="shared" ref="F515:G515" si="4628">FIND(" ",$B515,E515+1)</f>
        <v>31</v>
      </c>
      <c r="G515">
        <f t="shared" si="4628"/>
        <v>52</v>
      </c>
      <c r="H515">
        <f t="shared" si="4072"/>
        <v>73</v>
      </c>
      <c r="J515" t="str">
        <f t="shared" ref="J515:J546" si="4629">LEFT($B515,D515-1)</f>
        <v/>
      </c>
      <c r="L515" s="2" t="s">
        <v>386</v>
      </c>
      <c r="M515" s="4">
        <f t="shared" si="4075"/>
        <v>-2.2457156121583001E-4</v>
      </c>
      <c r="N515" s="4">
        <f t="shared" si="4076"/>
        <v>7.6241927887661402E-3</v>
      </c>
      <c r="O515" s="4">
        <f t="shared" si="4077"/>
        <v>3.68516959085131E-3</v>
      </c>
    </row>
    <row r="516" spans="2:24" x14ac:dyDescent="0.35">
      <c r="B516" t="s">
        <v>934</v>
      </c>
      <c r="C516">
        <f t="shared" ref="C516:C547" si="4630">FIND(" ",$B516)</f>
        <v>4</v>
      </c>
      <c r="D516">
        <f t="shared" ref="D516:D547" si="4631">FIND(" x,y,z ",$B516)</f>
        <v>14</v>
      </c>
      <c r="E516">
        <f t="shared" ref="E516" si="4632">FIND(" ",$B516,D516+5)</f>
        <v>20</v>
      </c>
      <c r="F516">
        <f t="shared" ref="F516:G516" si="4633">FIND(" ",$B516,E516+1)</f>
        <v>42</v>
      </c>
      <c r="G516">
        <f t="shared" si="4633"/>
        <v>63</v>
      </c>
      <c r="H516">
        <f t="shared" si="4072"/>
        <v>84</v>
      </c>
      <c r="J516" t="str">
        <f t="shared" ref="J516:J547" si="4634">LEFT($B516,C516-1)</f>
        <v>466</v>
      </c>
      <c r="K516" t="str">
        <f t="shared" ref="K516:K547" si="4635">MID($B516, C516+1,D516-C516-1)</f>
        <v>Tisiphone</v>
      </c>
      <c r="L516" s="2" t="s">
        <v>385</v>
      </c>
      <c r="M516" s="4">
        <f t="shared" si="4075"/>
        <v>-2.6676768611755901</v>
      </c>
      <c r="N516" s="4">
        <f t="shared" si="4076"/>
        <v>1.7395538225054601</v>
      </c>
      <c r="O516" s="4">
        <f t="shared" si="4077"/>
        <v>4.8087007997351897E-2</v>
      </c>
      <c r="Q516" t="str">
        <f t="shared" ref="Q516:Q547" si="4636">J516</f>
        <v>466</v>
      </c>
      <c r="R516" t="str">
        <f t="shared" ref="R516:R547" si="4637">K516</f>
        <v>Tisiphone</v>
      </c>
      <c r="S516" s="4">
        <f t="shared" ref="S516:S547" si="4638">M516</f>
        <v>-2.6676768611755901</v>
      </c>
      <c r="T516" s="4">
        <f t="shared" ref="T516:T547" si="4639">N516</f>
        <v>1.7395538225054601</v>
      </c>
      <c r="U516" s="4">
        <f t="shared" ref="U516:U547" si="4640">O516</f>
        <v>4.8087007997351897E-2</v>
      </c>
      <c r="V516" s="4">
        <f t="shared" ref="V516:V547" si="4641">M517</f>
        <v>-4.2387453175383996E-3</v>
      </c>
      <c r="W516" s="4">
        <f t="shared" ref="W516:W547" si="4642">N517</f>
        <v>-6.9128757294150203E-3</v>
      </c>
      <c r="X516" s="4">
        <f t="shared" ref="X516:X547" si="4643">O517</f>
        <v>-5.6836708006483098E-3</v>
      </c>
    </row>
    <row r="517" spans="2:24" x14ac:dyDescent="0.35">
      <c r="B517" t="s">
        <v>935</v>
      </c>
      <c r="D517">
        <f t="shared" ref="D517:D548" si="4644">FIND("vx,vy,vz ",$B517)</f>
        <v>1</v>
      </c>
      <c r="E517">
        <f t="shared" ref="E517" si="4645">FIND(" ",$B517,D517+8)</f>
        <v>9</v>
      </c>
      <c r="F517">
        <f t="shared" ref="F517:G517" si="4646">FIND(" ",$B517,E517+1)</f>
        <v>31</v>
      </c>
      <c r="G517">
        <f t="shared" si="4646"/>
        <v>53</v>
      </c>
      <c r="H517">
        <f t="shared" si="4072"/>
        <v>75</v>
      </c>
      <c r="J517" t="str">
        <f t="shared" ref="J517:J548" si="4647">LEFT($B517,D517-1)</f>
        <v/>
      </c>
      <c r="L517" s="2" t="s">
        <v>386</v>
      </c>
      <c r="M517" s="4">
        <f t="shared" si="4075"/>
        <v>-4.2387453175383996E-3</v>
      </c>
      <c r="N517" s="4">
        <f t="shared" si="4076"/>
        <v>-6.9128757294150203E-3</v>
      </c>
      <c r="O517" s="4">
        <f t="shared" si="4077"/>
        <v>-5.6836708006483098E-3</v>
      </c>
    </row>
    <row r="518" spans="2:24" x14ac:dyDescent="0.35">
      <c r="B518" t="s">
        <v>936</v>
      </c>
      <c r="C518">
        <f t="shared" ref="C518:C549" si="4648">FIND(" ",$B518)</f>
        <v>4</v>
      </c>
      <c r="D518">
        <f t="shared" ref="D518:D549" si="4649">FIND(" x,y,z ",$B518)</f>
        <v>14</v>
      </c>
      <c r="E518">
        <f t="shared" ref="E518" si="4650">FIND(" ",$B518,D518+5)</f>
        <v>20</v>
      </c>
      <c r="F518">
        <f t="shared" ref="F518:G518" si="4651">FIND(" ",$B518,E518+1)</f>
        <v>42</v>
      </c>
      <c r="G518">
        <f t="shared" si="4651"/>
        <v>64</v>
      </c>
      <c r="H518">
        <f t="shared" ref="H518:H581" si="4652">LEN($B518)+1</f>
        <v>86</v>
      </c>
      <c r="J518" t="str">
        <f t="shared" ref="J518:J549" si="4653">LEFT($B518,C518-1)</f>
        <v>469</v>
      </c>
      <c r="K518" t="str">
        <f t="shared" ref="K518:K549" si="4654">MID($B518, C518+1,D518-C518-1)</f>
        <v>Argentina</v>
      </c>
      <c r="L518" s="2" t="s">
        <v>385</v>
      </c>
      <c r="M518" s="4">
        <f t="shared" ref="M518:M581" si="4655">VALUE(MID($B518,E518,F518-E518))</f>
        <v>-2.2770666243231599</v>
      </c>
      <c r="N518" s="4">
        <f t="shared" ref="N518:N581" si="4656">VALUE(MID($B518,F518,G518-F518))</f>
        <v>-0.94829033157084097</v>
      </c>
      <c r="O518" s="4">
        <f t="shared" ref="O518:O581" si="4657">VALUE(MID($B518,G518,H518-G518))</f>
        <v>-0.87865973157287203</v>
      </c>
      <c r="Q518" t="str">
        <f t="shared" ref="Q518:Q549" si="4658">J518</f>
        <v>469</v>
      </c>
      <c r="R518" t="str">
        <f t="shared" ref="R518:R549" si="4659">K518</f>
        <v>Argentina</v>
      </c>
      <c r="S518" s="4">
        <f t="shared" ref="S518:S549" si="4660">M518</f>
        <v>-2.2770666243231599</v>
      </c>
      <c r="T518" s="4">
        <f t="shared" ref="T518:T549" si="4661">N518</f>
        <v>-0.94829033157084097</v>
      </c>
      <c r="U518" s="4">
        <f t="shared" ref="U518:U549" si="4662">O518</f>
        <v>-0.87865973157287203</v>
      </c>
      <c r="V518" s="4">
        <f t="shared" ref="V518:V549" si="4663">M519</f>
        <v>4.8903098802805496E-3</v>
      </c>
      <c r="W518" s="4">
        <f t="shared" ref="W518:W549" si="4664">N519</f>
        <v>-8.8452245710587008E-3</v>
      </c>
      <c r="X518" s="4">
        <f t="shared" ref="X518:X549" si="4665">O519</f>
        <v>-5.4802914392750399E-3</v>
      </c>
    </row>
    <row r="519" spans="2:24" x14ac:dyDescent="0.35">
      <c r="B519" t="s">
        <v>937</v>
      </c>
      <c r="D519">
        <f t="shared" ref="D519:D550" si="4666">FIND("vx,vy,vz ",$B519)</f>
        <v>1</v>
      </c>
      <c r="E519">
        <f t="shared" ref="E519" si="4667">FIND(" ",$B519,D519+8)</f>
        <v>9</v>
      </c>
      <c r="F519">
        <f t="shared" ref="F519:G519" si="4668">FIND(" ",$B519,E519+1)</f>
        <v>30</v>
      </c>
      <c r="G519">
        <f t="shared" si="4668"/>
        <v>52</v>
      </c>
      <c r="H519">
        <f t="shared" si="4652"/>
        <v>74</v>
      </c>
      <c r="J519" t="str">
        <f t="shared" ref="J519:J550" si="4669">LEFT($B519,D519-1)</f>
        <v/>
      </c>
      <c r="L519" s="2" t="s">
        <v>386</v>
      </c>
      <c r="M519" s="4">
        <f t="shared" si="4655"/>
        <v>4.8903098802805496E-3</v>
      </c>
      <c r="N519" s="4">
        <f t="shared" si="4656"/>
        <v>-8.8452245710587008E-3</v>
      </c>
      <c r="O519" s="4">
        <f t="shared" si="4657"/>
        <v>-5.4802914392750399E-3</v>
      </c>
    </row>
    <row r="520" spans="2:24" x14ac:dyDescent="0.35">
      <c r="B520" t="s">
        <v>938</v>
      </c>
      <c r="C520">
        <f t="shared" ref="C520:C551" si="4670">FIND(" ",$B520)</f>
        <v>4</v>
      </c>
      <c r="D520">
        <f t="shared" ref="D520:D551" si="4671">FIND(" x,y,z ",$B520)</f>
        <v>13</v>
      </c>
      <c r="E520">
        <f t="shared" ref="E520" si="4672">FIND(" ",$B520,D520+5)</f>
        <v>19</v>
      </c>
      <c r="F520">
        <f t="shared" ref="F520:G520" si="4673">FIND(" ",$B520,E520+1)</f>
        <v>41</v>
      </c>
      <c r="G520">
        <f t="shared" si="4673"/>
        <v>63</v>
      </c>
      <c r="H520">
        <f t="shared" si="4652"/>
        <v>85</v>
      </c>
      <c r="J520" t="str">
        <f t="shared" ref="J520:J551" si="4674">LEFT($B520,C520-1)</f>
        <v>471</v>
      </c>
      <c r="K520" t="str">
        <f t="shared" ref="K520:K551" si="4675">MID($B520, C520+1,D520-C520-1)</f>
        <v>Papagena</v>
      </c>
      <c r="L520" s="2" t="s">
        <v>385</v>
      </c>
      <c r="M520" s="4">
        <f t="shared" si="4655"/>
        <v>-2.3658056928524398</v>
      </c>
      <c r="N520" s="4">
        <f t="shared" si="4656"/>
        <v>-2.5934574919342102</v>
      </c>
      <c r="O520" s="4">
        <f t="shared" si="4657"/>
        <v>-0.50847912986294797</v>
      </c>
      <c r="Q520" t="str">
        <f t="shared" ref="Q520:Q551" si="4676">J520</f>
        <v>471</v>
      </c>
      <c r="R520" t="str">
        <f t="shared" ref="R520:R551" si="4677">K520</f>
        <v>Papagena</v>
      </c>
      <c r="S520" s="4">
        <f t="shared" ref="S520:S551" si="4678">M520</f>
        <v>-2.3658056928524398</v>
      </c>
      <c r="T520" s="4">
        <f t="shared" ref="T520:T551" si="4679">N520</f>
        <v>-2.5934574919342102</v>
      </c>
      <c r="U520" s="4">
        <f t="shared" ref="U520:U551" si="4680">O520</f>
        <v>-0.50847912986294797</v>
      </c>
      <c r="V520" s="4">
        <f t="shared" ref="V520:V551" si="4681">M521</f>
        <v>5.8304217520872299E-3</v>
      </c>
      <c r="W520" s="4">
        <f t="shared" ref="W520:W551" si="4682">N521</f>
        <v>-4.1516419509161698E-3</v>
      </c>
      <c r="X520" s="4">
        <f t="shared" ref="X520:X551" si="4683">O521</f>
        <v>-3.6312169992643601E-3</v>
      </c>
    </row>
    <row r="521" spans="2:24" x14ac:dyDescent="0.35">
      <c r="B521" t="s">
        <v>939</v>
      </c>
      <c r="D521">
        <f t="shared" ref="D521:D552" si="4684">FIND("vx,vy,vz ",$B521)</f>
        <v>1</v>
      </c>
      <c r="E521">
        <f t="shared" ref="E521" si="4685">FIND(" ",$B521,D521+8)</f>
        <v>9</v>
      </c>
      <c r="F521">
        <f t="shared" ref="F521:G521" si="4686">FIND(" ",$B521,E521+1)</f>
        <v>30</v>
      </c>
      <c r="G521">
        <f t="shared" si="4686"/>
        <v>52</v>
      </c>
      <c r="H521">
        <f t="shared" si="4652"/>
        <v>74</v>
      </c>
      <c r="J521" t="str">
        <f t="shared" ref="J521:J552" si="4687">LEFT($B521,D521-1)</f>
        <v/>
      </c>
      <c r="L521" s="2" t="s">
        <v>386</v>
      </c>
      <c r="M521" s="4">
        <f t="shared" si="4655"/>
        <v>5.8304217520872299E-3</v>
      </c>
      <c r="N521" s="4">
        <f t="shared" si="4656"/>
        <v>-4.1516419509161698E-3</v>
      </c>
      <c r="O521" s="4">
        <f t="shared" si="4657"/>
        <v>-3.6312169992643601E-3</v>
      </c>
    </row>
    <row r="522" spans="2:24" x14ac:dyDescent="0.35">
      <c r="B522" t="s">
        <v>940</v>
      </c>
      <c r="C522">
        <f t="shared" ref="C522:C553" si="4688">FIND(" ",$B522)</f>
        <v>4</v>
      </c>
      <c r="D522">
        <f t="shared" ref="D522:D553" si="4689">FIND(" x,y,z ",$B522)</f>
        <v>11</v>
      </c>
      <c r="E522">
        <f t="shared" ref="E522" si="4690">FIND(" ",$B522,D522+5)</f>
        <v>17</v>
      </c>
      <c r="F522">
        <f t="shared" ref="F522:G522" si="4691">FIND(" ",$B522,E522+1)</f>
        <v>39</v>
      </c>
      <c r="G522">
        <f t="shared" si="4691"/>
        <v>61</v>
      </c>
      <c r="H522">
        <f t="shared" si="4652"/>
        <v>83</v>
      </c>
      <c r="J522" t="str">
        <f t="shared" ref="J522:J553" si="4692">LEFT($B522,C522-1)</f>
        <v>476</v>
      </c>
      <c r="K522" t="str">
        <f t="shared" ref="K522:K553" si="4693">MID($B522, C522+1,D522-C522-1)</f>
        <v>Hedwig</v>
      </c>
      <c r="L522" s="2" t="s">
        <v>385</v>
      </c>
      <c r="M522" s="4">
        <f t="shared" si="4655"/>
        <v>-1.68130800028723</v>
      </c>
      <c r="N522" s="4">
        <f t="shared" si="4656"/>
        <v>-1.5408166353144299</v>
      </c>
      <c r="O522" s="4">
        <f t="shared" si="4657"/>
        <v>-1.1209904664241801</v>
      </c>
      <c r="Q522" t="str">
        <f t="shared" ref="Q522:Q553" si="4694">J522</f>
        <v>476</v>
      </c>
      <c r="R522" t="str">
        <f t="shared" ref="R522:R553" si="4695">K522</f>
        <v>Hedwig</v>
      </c>
      <c r="S522" s="4">
        <f t="shared" ref="S522:S553" si="4696">M522</f>
        <v>-1.68130800028723</v>
      </c>
      <c r="T522" s="4">
        <f t="shared" ref="T522:T553" si="4697">N522</f>
        <v>-1.5408166353144299</v>
      </c>
      <c r="U522" s="4">
        <f t="shared" ref="U522:U553" si="4698">O522</f>
        <v>-1.1209904664241801</v>
      </c>
      <c r="V522" s="4">
        <f t="shared" ref="V522:V553" si="4699">M523</f>
        <v>8.4293437498174206E-3</v>
      </c>
      <c r="W522" s="4">
        <f t="shared" ref="W522:W553" si="4700">N523</f>
        <v>-6.8735246814286104E-3</v>
      </c>
      <c r="X522" s="4">
        <f t="shared" ref="X522:X553" si="4701">O523</f>
        <v>-1.7165980860407201E-3</v>
      </c>
    </row>
    <row r="523" spans="2:24" x14ac:dyDescent="0.35">
      <c r="B523" t="s">
        <v>941</v>
      </c>
      <c r="D523">
        <f t="shared" ref="D523:D554" si="4702">FIND("vx,vy,vz ",$B523)</f>
        <v>1</v>
      </c>
      <c r="E523">
        <f t="shared" ref="E523" si="4703">FIND(" ",$B523,D523+8)</f>
        <v>9</v>
      </c>
      <c r="F523">
        <f t="shared" ref="F523:G523" si="4704">FIND(" ",$B523,E523+1)</f>
        <v>30</v>
      </c>
      <c r="G523">
        <f t="shared" si="4704"/>
        <v>52</v>
      </c>
      <c r="H523">
        <f t="shared" si="4652"/>
        <v>74</v>
      </c>
      <c r="J523" t="str">
        <f t="shared" ref="J523:J554" si="4705">LEFT($B523,D523-1)</f>
        <v/>
      </c>
      <c r="L523" s="2" t="s">
        <v>386</v>
      </c>
      <c r="M523" s="4">
        <f t="shared" si="4655"/>
        <v>8.4293437498174206E-3</v>
      </c>
      <c r="N523" s="4">
        <f t="shared" si="4656"/>
        <v>-6.8735246814286104E-3</v>
      </c>
      <c r="O523" s="4">
        <f t="shared" si="4657"/>
        <v>-1.7165980860407201E-3</v>
      </c>
    </row>
    <row r="524" spans="2:24" x14ac:dyDescent="0.35">
      <c r="B524" t="s">
        <v>493</v>
      </c>
      <c r="C524">
        <f t="shared" ref="C524:C555" si="4706">FIND(" ",$B524)</f>
        <v>4</v>
      </c>
      <c r="D524">
        <f t="shared" ref="D524:D555" si="4707">FIND(" x,y,z ",$B524)</f>
        <v>10</v>
      </c>
      <c r="E524">
        <f t="shared" ref="E524" si="4708">FIND(" ",$B524,D524+5)</f>
        <v>16</v>
      </c>
      <c r="F524">
        <f t="shared" ref="F524:G524" si="4709">FIND(" ",$B524,E524+1)</f>
        <v>37</v>
      </c>
      <c r="G524">
        <f t="shared" si="4709"/>
        <v>58</v>
      </c>
      <c r="H524">
        <f t="shared" si="4652"/>
        <v>79</v>
      </c>
      <c r="J524" t="str">
        <f t="shared" ref="J524:J555" si="4710">LEFT($B524,C524-1)</f>
        <v>481</v>
      </c>
      <c r="K524" t="str">
        <f t="shared" ref="K524:K555" si="4711">MID($B524, C524+1,D524-C524-1)</f>
        <v>Emita</v>
      </c>
      <c r="L524" s="2" t="s">
        <v>385</v>
      </c>
      <c r="M524" s="4">
        <f t="shared" si="4655"/>
        <v>0.97445088697848303</v>
      </c>
      <c r="N524" s="4">
        <f t="shared" si="4656"/>
        <v>1.9312901244955301</v>
      </c>
      <c r="O524" s="4">
        <f t="shared" si="4657"/>
        <v>0.81903527634705597</v>
      </c>
      <c r="Q524" t="str">
        <f t="shared" ref="Q524:Q555" si="4712">J524</f>
        <v>481</v>
      </c>
      <c r="R524" t="str">
        <f t="shared" ref="R524:R555" si="4713">K524</f>
        <v>Emita</v>
      </c>
      <c r="S524" s="4">
        <f t="shared" ref="S524:S555" si="4714">M524</f>
        <v>0.97445088697848303</v>
      </c>
      <c r="T524" s="4">
        <f t="shared" ref="T524:T555" si="4715">N524</f>
        <v>1.9312901244955301</v>
      </c>
      <c r="U524" s="4">
        <f t="shared" ref="U524:U555" si="4716">O524</f>
        <v>0.81903527634705597</v>
      </c>
      <c r="V524" s="4">
        <f t="shared" ref="V524:V555" si="4717">M525</f>
        <v>-1.07312704820336E-2</v>
      </c>
      <c r="W524" s="4">
        <f t="shared" ref="W524:W555" si="4718">N525</f>
        <v>4.0618206394471704E-3</v>
      </c>
      <c r="X524" s="4">
        <f t="shared" ref="X524:X555" si="4719">O525</f>
        <v>4.0263030262518299E-3</v>
      </c>
    </row>
    <row r="525" spans="2:24" x14ac:dyDescent="0.35">
      <c r="B525" t="s">
        <v>942</v>
      </c>
      <c r="D525">
        <f t="shared" ref="D525:D556" si="4720">FIND("vx,vy,vz ",$B525)</f>
        <v>1</v>
      </c>
      <c r="E525">
        <f t="shared" ref="E525" si="4721">FIND(" ",$B525,D525+8)</f>
        <v>9</v>
      </c>
      <c r="F525">
        <f t="shared" ref="F525:G525" si="4722">FIND(" ",$B525,E525+1)</f>
        <v>31</v>
      </c>
      <c r="G525">
        <f t="shared" si="4722"/>
        <v>52</v>
      </c>
      <c r="H525">
        <f t="shared" si="4652"/>
        <v>73</v>
      </c>
      <c r="J525" t="str">
        <f t="shared" ref="J525:J556" si="4723">LEFT($B525,D525-1)</f>
        <v/>
      </c>
      <c r="L525" s="2" t="s">
        <v>386</v>
      </c>
      <c r="M525" s="4">
        <f t="shared" si="4655"/>
        <v>-1.07312704820336E-2</v>
      </c>
      <c r="N525" s="4">
        <f t="shared" si="4656"/>
        <v>4.0618206394471704E-3</v>
      </c>
      <c r="O525" s="4">
        <f t="shared" si="4657"/>
        <v>4.0263030262518299E-3</v>
      </c>
    </row>
    <row r="526" spans="2:24" x14ac:dyDescent="0.35">
      <c r="B526" t="s">
        <v>943</v>
      </c>
      <c r="C526">
        <f t="shared" ref="C526:C557" si="4724">FIND(" ",$B526)</f>
        <v>4</v>
      </c>
      <c r="D526">
        <f t="shared" ref="D526:D557" si="4725">FIND(" x,y,z ",$B526)</f>
        <v>10</v>
      </c>
      <c r="E526">
        <f t="shared" ref="E526" si="4726">FIND(" ",$B526,D526+5)</f>
        <v>16</v>
      </c>
      <c r="F526">
        <f t="shared" ref="F526:G526" si="4727">FIND(" ",$B526,E526+1)</f>
        <v>38</v>
      </c>
      <c r="G526">
        <f t="shared" si="4727"/>
        <v>59</v>
      </c>
      <c r="H526">
        <f t="shared" si="4652"/>
        <v>80</v>
      </c>
      <c r="J526" t="str">
        <f t="shared" ref="J526:J557" si="4728">LEFT($B526,C526-1)</f>
        <v>485</v>
      </c>
      <c r="K526" t="str">
        <f t="shared" ref="K526:K557" si="4729">MID($B526, C526+1,D526-C526-1)</f>
        <v>Genua</v>
      </c>
      <c r="L526" s="2" t="s">
        <v>385</v>
      </c>
      <c r="M526" s="4">
        <f t="shared" si="4655"/>
        <v>-0.684382743244631</v>
      </c>
      <c r="N526" s="4">
        <f t="shared" si="4656"/>
        <v>2.0977863046632002</v>
      </c>
      <c r="O526" s="4">
        <f t="shared" si="4657"/>
        <v>0.32909392814447302</v>
      </c>
      <c r="Q526" t="str">
        <f t="shared" ref="Q526:Q557" si="4730">J526</f>
        <v>485</v>
      </c>
      <c r="R526" t="str">
        <f t="shared" ref="R526:R557" si="4731">K526</f>
        <v>Genua</v>
      </c>
      <c r="S526" s="4">
        <f t="shared" ref="S526:S557" si="4732">M526</f>
        <v>-0.684382743244631</v>
      </c>
      <c r="T526" s="4">
        <f t="shared" ref="T526:T557" si="4733">N526</f>
        <v>2.0977863046632002</v>
      </c>
      <c r="U526" s="4">
        <f t="shared" ref="U526:U557" si="4734">O526</f>
        <v>0.32909392814447302</v>
      </c>
      <c r="V526" s="4">
        <f t="shared" ref="V526:V557" si="4735">M527</f>
        <v>-1.1962823721801401E-2</v>
      </c>
      <c r="W526" s="4">
        <f t="shared" ref="W526:W557" si="4736">N527</f>
        <v>-3.56957377133642E-3</v>
      </c>
      <c r="X526" s="4">
        <f t="shared" ref="X526:X557" si="4737">O527</f>
        <v>-1.35878201868943E-3</v>
      </c>
    </row>
    <row r="527" spans="2:24" x14ac:dyDescent="0.35">
      <c r="B527" t="s">
        <v>944</v>
      </c>
      <c r="D527">
        <f t="shared" ref="D527:D558" si="4738">FIND("vx,vy,vz ",$B527)</f>
        <v>1</v>
      </c>
      <c r="E527">
        <f t="shared" ref="E527" si="4739">FIND(" ",$B527,D527+8)</f>
        <v>9</v>
      </c>
      <c r="F527">
        <f t="shared" ref="F527:G527" si="4740">FIND(" ",$B527,E527+1)</f>
        <v>31</v>
      </c>
      <c r="G527">
        <f t="shared" si="4740"/>
        <v>53</v>
      </c>
      <c r="H527">
        <f t="shared" si="4652"/>
        <v>75</v>
      </c>
      <c r="J527" t="str">
        <f t="shared" ref="J527:J558" si="4741">LEFT($B527,D527-1)</f>
        <v/>
      </c>
      <c r="L527" s="2" t="s">
        <v>386</v>
      </c>
      <c r="M527" s="4">
        <f t="shared" si="4655"/>
        <v>-1.1962823721801401E-2</v>
      </c>
      <c r="N527" s="4">
        <f t="shared" si="4656"/>
        <v>-3.56957377133642E-3</v>
      </c>
      <c r="O527" s="4">
        <f t="shared" si="4657"/>
        <v>-1.35878201868943E-3</v>
      </c>
    </row>
    <row r="528" spans="2:24" x14ac:dyDescent="0.35">
      <c r="B528" t="s">
        <v>945</v>
      </c>
      <c r="C528">
        <f t="shared" ref="C528:C559" si="4742">FIND(" ",$B528)</f>
        <v>4</v>
      </c>
      <c r="D528">
        <f t="shared" ref="D528:D559" si="4743">FIND(" x,y,z ",$B528)</f>
        <v>13</v>
      </c>
      <c r="E528">
        <f t="shared" ref="E528" si="4744">FIND(" ",$B528,D528+5)</f>
        <v>19</v>
      </c>
      <c r="F528">
        <f t="shared" ref="F528:G528" si="4745">FIND(" ",$B528,E528+1)</f>
        <v>40</v>
      </c>
      <c r="G528">
        <f t="shared" si="4745"/>
        <v>62</v>
      </c>
      <c r="H528">
        <f t="shared" si="4652"/>
        <v>84</v>
      </c>
      <c r="J528" t="str">
        <f t="shared" ref="J528:J559" si="4746">LEFT($B528,C528-1)</f>
        <v>489</v>
      </c>
      <c r="K528" t="str">
        <f t="shared" ref="K528:K559" si="4747">MID($B528, C528+1,D528-C528-1)</f>
        <v>Comacina</v>
      </c>
      <c r="L528" s="2" t="s">
        <v>385</v>
      </c>
      <c r="M528" s="4">
        <f t="shared" si="4655"/>
        <v>2.5065080824758499</v>
      </c>
      <c r="N528" s="4">
        <f t="shared" si="4656"/>
        <v>-2.0662223075416302</v>
      </c>
      <c r="O528" s="4">
        <f t="shared" si="4657"/>
        <v>-0.511544638179387</v>
      </c>
      <c r="Q528" t="str">
        <f t="shared" ref="Q528:Q559" si="4748">J528</f>
        <v>489</v>
      </c>
      <c r="R528" t="str">
        <f t="shared" ref="R528:R559" si="4749">K528</f>
        <v>Comacina</v>
      </c>
      <c r="S528" s="4">
        <f t="shared" ref="S528:S559" si="4750">M528</f>
        <v>2.5065080824758499</v>
      </c>
      <c r="T528" s="4">
        <f t="shared" ref="T528:T559" si="4751">N528</f>
        <v>-2.0662223075416302</v>
      </c>
      <c r="U528" s="4">
        <f t="shared" ref="U528:U559" si="4752">O528</f>
        <v>-0.511544638179387</v>
      </c>
      <c r="V528" s="4">
        <f t="shared" ref="V528:V559" si="4753">M529</f>
        <v>6.0470761292689404E-3</v>
      </c>
      <c r="W528" s="4">
        <f t="shared" ref="W528:W559" si="4754">N529</f>
        <v>6.9648156518599402E-3</v>
      </c>
      <c r="X528" s="4">
        <f t="shared" ref="X528:X559" si="4755">O529</f>
        <v>1.03375973907908E-3</v>
      </c>
    </row>
    <row r="529" spans="2:24" x14ac:dyDescent="0.35">
      <c r="B529" t="s">
        <v>494</v>
      </c>
      <c r="D529">
        <f t="shared" ref="D529:D560" si="4756">FIND("vx,vy,vz ",$B529)</f>
        <v>1</v>
      </c>
      <c r="E529">
        <f t="shared" ref="E529" si="4757">FIND(" ",$B529,D529+8)</f>
        <v>9</v>
      </c>
      <c r="F529">
        <f t="shared" ref="F529:G529" si="4758">FIND(" ",$B529,E529+1)</f>
        <v>30</v>
      </c>
      <c r="G529">
        <f t="shared" si="4758"/>
        <v>51</v>
      </c>
      <c r="H529">
        <f t="shared" si="4652"/>
        <v>72</v>
      </c>
      <c r="J529" t="str">
        <f t="shared" ref="J529:J560" si="4759">LEFT($B529,D529-1)</f>
        <v/>
      </c>
      <c r="L529" s="2" t="s">
        <v>386</v>
      </c>
      <c r="M529" s="4">
        <f t="shared" si="4655"/>
        <v>6.0470761292689404E-3</v>
      </c>
      <c r="N529" s="4">
        <f t="shared" si="4656"/>
        <v>6.9648156518599402E-3</v>
      </c>
      <c r="O529" s="4">
        <f t="shared" si="4657"/>
        <v>1.03375973907908E-3</v>
      </c>
    </row>
    <row r="530" spans="2:24" x14ac:dyDescent="0.35">
      <c r="B530" t="s">
        <v>946</v>
      </c>
      <c r="C530">
        <f t="shared" ref="C530:C561" si="4760">FIND(" ",$B530)</f>
        <v>4</v>
      </c>
      <c r="D530">
        <f t="shared" ref="D530:D561" si="4761">FIND(" x,y,z ",$B530)</f>
        <v>12</v>
      </c>
      <c r="E530">
        <f t="shared" ref="E530" si="4762">FIND(" ",$B530,D530+5)</f>
        <v>18</v>
      </c>
      <c r="F530">
        <f t="shared" ref="F530:G530" si="4763">FIND(" ",$B530,E530+1)</f>
        <v>39</v>
      </c>
      <c r="G530">
        <f t="shared" si="4763"/>
        <v>61</v>
      </c>
      <c r="H530">
        <f t="shared" si="4652"/>
        <v>83</v>
      </c>
      <c r="J530" t="str">
        <f t="shared" ref="J530:J561" si="4764">LEFT($B530,C530-1)</f>
        <v>490</v>
      </c>
      <c r="K530" t="str">
        <f t="shared" ref="K530:K561" si="4765">MID($B530, C530+1,D530-C530-1)</f>
        <v>Veritas</v>
      </c>
      <c r="L530" s="2" t="s">
        <v>385</v>
      </c>
      <c r="M530" s="4">
        <f t="shared" si="4655"/>
        <v>3.6248932914226199E-2</v>
      </c>
      <c r="N530" s="4">
        <f t="shared" si="4656"/>
        <v>-3.1714787576272498</v>
      </c>
      <c r="O530" s="4">
        <f t="shared" si="4657"/>
        <v>-0.801007823894895</v>
      </c>
      <c r="Q530" t="str">
        <f t="shared" ref="Q530:Q561" si="4766">J530</f>
        <v>490</v>
      </c>
      <c r="R530" t="str">
        <f t="shared" ref="R530:R561" si="4767">K530</f>
        <v>Veritas</v>
      </c>
      <c r="S530" s="4">
        <f t="shared" ref="S530:S561" si="4768">M530</f>
        <v>3.6248932914226199E-2</v>
      </c>
      <c r="T530" s="4">
        <f t="shared" ref="T530:T561" si="4769">N530</f>
        <v>-3.1714787576272498</v>
      </c>
      <c r="U530" s="4">
        <f t="shared" ref="U530:U561" si="4770">O530</f>
        <v>-0.801007823894895</v>
      </c>
      <c r="V530" s="4">
        <f t="shared" ref="V530:V561" si="4771">M531</f>
        <v>9.3134552799433602E-3</v>
      </c>
      <c r="W530" s="4">
        <f t="shared" ref="W530:W561" si="4772">N531</f>
        <v>9.0229218329502202E-4</v>
      </c>
      <c r="X530" s="4">
        <f t="shared" ref="X530:X561" si="4773">O531</f>
        <v>2.0239997155807401E-4</v>
      </c>
    </row>
    <row r="531" spans="2:24" x14ac:dyDescent="0.35">
      <c r="B531" t="s">
        <v>495</v>
      </c>
      <c r="D531">
        <f t="shared" ref="D531:D562" si="4774">FIND("vx,vy,vz ",$B531)</f>
        <v>1</v>
      </c>
      <c r="E531">
        <f t="shared" ref="E531" si="4775">FIND(" ",$B531,D531+8)</f>
        <v>9</v>
      </c>
      <c r="F531">
        <f t="shared" ref="F531:G531" si="4776">FIND(" ",$B531,E531+1)</f>
        <v>30</v>
      </c>
      <c r="G531">
        <f t="shared" si="4776"/>
        <v>51</v>
      </c>
      <c r="H531">
        <f t="shared" si="4652"/>
        <v>72</v>
      </c>
      <c r="J531" t="str">
        <f t="shared" ref="J531:J562" si="4777">LEFT($B531,D531-1)</f>
        <v/>
      </c>
      <c r="L531" s="2" t="s">
        <v>386</v>
      </c>
      <c r="M531" s="4">
        <f t="shared" si="4655"/>
        <v>9.3134552799433602E-3</v>
      </c>
      <c r="N531" s="4">
        <f t="shared" si="4656"/>
        <v>9.0229218329502202E-4</v>
      </c>
      <c r="O531" s="4">
        <f t="shared" si="4657"/>
        <v>2.0239997155807401E-4</v>
      </c>
    </row>
    <row r="532" spans="2:24" x14ac:dyDescent="0.35">
      <c r="B532" t="s">
        <v>947</v>
      </c>
      <c r="C532">
        <f t="shared" ref="C532:C563" si="4778">FIND(" ",$B532)</f>
        <v>4</v>
      </c>
      <c r="D532">
        <f t="shared" ref="D532:D563" si="4779">FIND(" x,y,z ",$B532)</f>
        <v>11</v>
      </c>
      <c r="E532">
        <f t="shared" ref="E532" si="4780">FIND(" ",$B532,D532+5)</f>
        <v>17</v>
      </c>
      <c r="F532">
        <f t="shared" ref="F532:G532" si="4781">FIND(" ",$B532,E532+1)</f>
        <v>39</v>
      </c>
      <c r="G532">
        <f t="shared" si="4781"/>
        <v>61</v>
      </c>
      <c r="H532">
        <f t="shared" si="4652"/>
        <v>83</v>
      </c>
      <c r="J532" t="str">
        <f t="shared" ref="J532:J563" si="4782">LEFT($B532,C532-1)</f>
        <v>491</v>
      </c>
      <c r="K532" t="str">
        <f t="shared" ref="K532:K563" si="4783">MID($B532, C532+1,D532-C532-1)</f>
        <v>Carina</v>
      </c>
      <c r="L532" s="2" t="s">
        <v>385</v>
      </c>
      <c r="M532" s="4">
        <f t="shared" si="4655"/>
        <v>-1.3618954854279</v>
      </c>
      <c r="N532" s="4">
        <f t="shared" si="4656"/>
        <v>-3.1655057419514301</v>
      </c>
      <c r="O532" s="4">
        <f t="shared" si="4657"/>
        <v>-0.22538712217294099</v>
      </c>
      <c r="Q532" t="str">
        <f t="shared" ref="Q532:Q563" si="4784">J532</f>
        <v>491</v>
      </c>
      <c r="R532" t="str">
        <f t="shared" ref="R532:R563" si="4785">K532</f>
        <v>Carina</v>
      </c>
      <c r="S532" s="4">
        <f t="shared" ref="S532:S563" si="4786">M532</f>
        <v>-1.3618954854279</v>
      </c>
      <c r="T532" s="4">
        <f t="shared" ref="T532:T563" si="4787">N532</f>
        <v>-3.1655057419514301</v>
      </c>
      <c r="U532" s="4">
        <f t="shared" ref="U532:U563" si="4788">O532</f>
        <v>-0.22538712217294099</v>
      </c>
      <c r="V532" s="4">
        <f t="shared" ref="V532:V563" si="4789">M533</f>
        <v>8.1728365094845094E-3</v>
      </c>
      <c r="W532" s="4">
        <f t="shared" ref="W532:W563" si="4790">N533</f>
        <v>-3.4087448936334199E-3</v>
      </c>
      <c r="X532" s="4">
        <f t="shared" ref="X532:X563" si="4791">O533</f>
        <v>-4.5445088576423801E-4</v>
      </c>
    </row>
    <row r="533" spans="2:24" x14ac:dyDescent="0.35">
      <c r="B533" t="s">
        <v>948</v>
      </c>
      <c r="D533">
        <f t="shared" ref="D533:D564" si="4792">FIND("vx,vy,vz ",$B533)</f>
        <v>1</v>
      </c>
      <c r="E533">
        <f t="shared" ref="E533" si="4793">FIND(" ",$B533,D533+8)</f>
        <v>9</v>
      </c>
      <c r="F533">
        <f t="shared" ref="F533:G533" si="4794">FIND(" ",$B533,E533+1)</f>
        <v>30</v>
      </c>
      <c r="G533">
        <f t="shared" si="4794"/>
        <v>52</v>
      </c>
      <c r="H533">
        <f t="shared" si="4652"/>
        <v>74</v>
      </c>
      <c r="J533" t="str">
        <f t="shared" ref="J533:J564" si="4795">LEFT($B533,D533-1)</f>
        <v/>
      </c>
      <c r="L533" s="2" t="s">
        <v>386</v>
      </c>
      <c r="M533" s="4">
        <f t="shared" si="4655"/>
        <v>8.1728365094845094E-3</v>
      </c>
      <c r="N533" s="4">
        <f t="shared" si="4656"/>
        <v>-3.4087448936334199E-3</v>
      </c>
      <c r="O533" s="4">
        <f t="shared" si="4657"/>
        <v>-4.5445088576423801E-4</v>
      </c>
    </row>
    <row r="534" spans="2:24" x14ac:dyDescent="0.35">
      <c r="B534" t="s">
        <v>949</v>
      </c>
      <c r="C534">
        <f t="shared" ref="C534:C565" si="4796">FIND(" ",$B534)</f>
        <v>4</v>
      </c>
      <c r="D534">
        <f t="shared" ref="D534:D565" si="4797">FIND(" x,y,z ",$B534)</f>
        <v>10</v>
      </c>
      <c r="E534">
        <f t="shared" ref="E534" si="4798">FIND(" ",$B534,D534+5)</f>
        <v>16</v>
      </c>
      <c r="F534">
        <f t="shared" ref="F534:G534" si="4799">FIND(" ",$B534,E534+1)</f>
        <v>38</v>
      </c>
      <c r="G534">
        <f t="shared" si="4799"/>
        <v>60</v>
      </c>
      <c r="H534">
        <f t="shared" si="4652"/>
        <v>81</v>
      </c>
      <c r="J534" t="str">
        <f t="shared" ref="J534:J565" si="4800">LEFT($B534,C534-1)</f>
        <v>498</v>
      </c>
      <c r="K534" t="str">
        <f t="shared" ref="K534:K565" si="4801">MID($B534, C534+1,D534-C534-1)</f>
        <v>Tokio</v>
      </c>
      <c r="L534" s="2" t="s">
        <v>385</v>
      </c>
      <c r="M534" s="4">
        <f t="shared" si="4655"/>
        <v>-3.1416333947659498</v>
      </c>
      <c r="N534" s="4">
        <f t="shared" si="4656"/>
        <v>-0.147256452035157</v>
      </c>
      <c r="O534" s="4">
        <f t="shared" si="4657"/>
        <v>0.502336236774096</v>
      </c>
      <c r="Q534" t="str">
        <f t="shared" ref="Q534:Q565" si="4802">J534</f>
        <v>498</v>
      </c>
      <c r="R534" t="str">
        <f t="shared" ref="R534:R565" si="4803">K534</f>
        <v>Tokio</v>
      </c>
      <c r="S534" s="4">
        <f t="shared" ref="S534:S565" si="4804">M534</f>
        <v>-3.1416333947659498</v>
      </c>
      <c r="T534" s="4">
        <f t="shared" ref="T534:T565" si="4805">N534</f>
        <v>-0.147256452035157</v>
      </c>
      <c r="U534" s="4">
        <f t="shared" ref="U534:U565" si="4806">O534</f>
        <v>0.502336236774096</v>
      </c>
      <c r="V534" s="4">
        <f t="shared" ref="V534:V565" si="4807">M535</f>
        <v>7.07169938473929E-4</v>
      </c>
      <c r="W534" s="4">
        <f t="shared" ref="W534:W565" si="4808">N535</f>
        <v>-7.9158810210430992E-3</v>
      </c>
      <c r="X534" s="4">
        <f t="shared" ref="X534:X565" si="4809">O535</f>
        <v>-3.33947561999464E-3</v>
      </c>
    </row>
    <row r="535" spans="2:24" x14ac:dyDescent="0.35">
      <c r="B535" t="s">
        <v>950</v>
      </c>
      <c r="D535">
        <f t="shared" ref="D535:D566" si="4810">FIND("vx,vy,vz ",$B535)</f>
        <v>1</v>
      </c>
      <c r="E535">
        <f t="shared" ref="E535" si="4811">FIND(" ",$B535,D535+8)</f>
        <v>9</v>
      </c>
      <c r="F535">
        <f t="shared" ref="F535:G535" si="4812">FIND(" ",$B535,E535+1)</f>
        <v>30</v>
      </c>
      <c r="G535">
        <f t="shared" si="4812"/>
        <v>52</v>
      </c>
      <c r="H535">
        <f t="shared" si="4652"/>
        <v>74</v>
      </c>
      <c r="J535" t="str">
        <f t="shared" ref="J535:J566" si="4813">LEFT($B535,D535-1)</f>
        <v/>
      </c>
      <c r="L535" s="2" t="s">
        <v>386</v>
      </c>
      <c r="M535" s="4">
        <f t="shared" si="4655"/>
        <v>7.07169938473929E-4</v>
      </c>
      <c r="N535" s="4">
        <f t="shared" si="4656"/>
        <v>-7.9158810210430992E-3</v>
      </c>
      <c r="O535" s="4">
        <f t="shared" si="4657"/>
        <v>-3.33947561999464E-3</v>
      </c>
    </row>
    <row r="536" spans="2:24" x14ac:dyDescent="0.35">
      <c r="B536" t="s">
        <v>496</v>
      </c>
      <c r="C536">
        <f t="shared" ref="C536:C567" si="4814">FIND(" ",$B536)</f>
        <v>4</v>
      </c>
      <c r="D536">
        <f t="shared" ref="D536:D567" si="4815">FIND(" x,y,z ",$B536)</f>
        <v>11</v>
      </c>
      <c r="E536">
        <f t="shared" ref="E536" si="4816">FIND(" ",$B536,D536+5)</f>
        <v>17</v>
      </c>
      <c r="F536">
        <f t="shared" ref="F536:G536" si="4817">FIND(" ",$B536,E536+1)</f>
        <v>38</v>
      </c>
      <c r="G536">
        <f t="shared" si="4817"/>
        <v>59</v>
      </c>
      <c r="H536">
        <f t="shared" si="4652"/>
        <v>80</v>
      </c>
      <c r="J536" t="str">
        <f t="shared" ref="J536:J567" si="4818">LEFT($B536,C536-1)</f>
        <v>503</v>
      </c>
      <c r="K536" t="str">
        <f t="shared" ref="K536:K567" si="4819">MID($B536, C536+1,D536-C536-1)</f>
        <v>Evelyn</v>
      </c>
      <c r="L536" s="2" t="s">
        <v>385</v>
      </c>
      <c r="M536" s="4">
        <f t="shared" si="4655"/>
        <v>2.4694576816497902</v>
      </c>
      <c r="N536" s="4">
        <f t="shared" si="4656"/>
        <v>0.89705468538089905</v>
      </c>
      <c r="O536" s="4">
        <f t="shared" si="4657"/>
        <v>0.19650282840813099</v>
      </c>
      <c r="Q536" t="str">
        <f t="shared" ref="Q536:Q567" si="4820">J536</f>
        <v>503</v>
      </c>
      <c r="R536" t="str">
        <f t="shared" ref="R536:R567" si="4821">K536</f>
        <v>Evelyn</v>
      </c>
      <c r="S536" s="4">
        <f t="shared" ref="S536:S567" si="4822">M536</f>
        <v>2.4694576816497902</v>
      </c>
      <c r="T536" s="4">
        <f t="shared" ref="T536:T567" si="4823">N536</f>
        <v>0.89705468538089905</v>
      </c>
      <c r="U536" s="4">
        <f t="shared" ref="U536:U567" si="4824">O536</f>
        <v>0.19650282840813099</v>
      </c>
      <c r="V536" s="4">
        <f t="shared" ref="V536:V567" si="4825">M537</f>
        <v>-5.3201464860797602E-3</v>
      </c>
      <c r="W536" s="4">
        <f t="shared" ref="W536:W567" si="4826">N537</f>
        <v>8.2801688510007101E-3</v>
      </c>
      <c r="X536" s="4">
        <f t="shared" ref="X536:X567" si="4827">O537</f>
        <v>4.38100378192179E-3</v>
      </c>
    </row>
    <row r="537" spans="2:24" x14ac:dyDescent="0.35">
      <c r="B537" t="s">
        <v>951</v>
      </c>
      <c r="D537">
        <f t="shared" ref="D537:D568" si="4828">FIND("vx,vy,vz ",$B537)</f>
        <v>1</v>
      </c>
      <c r="E537">
        <f t="shared" ref="E537" si="4829">FIND(" ",$B537,D537+8)</f>
        <v>9</v>
      </c>
      <c r="F537">
        <f t="shared" ref="F537:G537" si="4830">FIND(" ",$B537,E537+1)</f>
        <v>31</v>
      </c>
      <c r="G537">
        <f t="shared" si="4830"/>
        <v>52</v>
      </c>
      <c r="H537">
        <f t="shared" si="4652"/>
        <v>73</v>
      </c>
      <c r="J537" t="str">
        <f t="shared" ref="J537:J568" si="4831">LEFT($B537,D537-1)</f>
        <v/>
      </c>
      <c r="L537" s="2" t="s">
        <v>386</v>
      </c>
      <c r="M537" s="4">
        <f t="shared" si="4655"/>
        <v>-5.3201464860797602E-3</v>
      </c>
      <c r="N537" s="4">
        <f t="shared" si="4656"/>
        <v>8.2801688510007101E-3</v>
      </c>
      <c r="O537" s="4">
        <f t="shared" si="4657"/>
        <v>4.38100378192179E-3</v>
      </c>
    </row>
    <row r="538" spans="2:24" x14ac:dyDescent="0.35">
      <c r="B538" t="s">
        <v>952</v>
      </c>
      <c r="C538">
        <f t="shared" ref="C538:C569" si="4832">FIND(" ",$B538)</f>
        <v>4</v>
      </c>
      <c r="D538">
        <f t="shared" ref="D538:D569" si="4833">FIND(" x,y,z ",$B538)</f>
        <v>9</v>
      </c>
      <c r="E538">
        <f t="shared" ref="E538" si="4834">FIND(" ",$B538,D538+5)</f>
        <v>15</v>
      </c>
      <c r="F538">
        <f t="shared" ref="F538:G538" si="4835">FIND(" ",$B538,E538+1)</f>
        <v>36</v>
      </c>
      <c r="G538">
        <f t="shared" si="4835"/>
        <v>57</v>
      </c>
      <c r="H538">
        <f t="shared" si="4652"/>
        <v>79</v>
      </c>
      <c r="J538" t="str">
        <f t="shared" ref="J538:J569" si="4836">LEFT($B538,C538-1)</f>
        <v>505</v>
      </c>
      <c r="K538" t="str">
        <f t="shared" ref="K538:K569" si="4837">MID($B538, C538+1,D538-C538-1)</f>
        <v>Cava</v>
      </c>
      <c r="L538" s="2" t="s">
        <v>385</v>
      </c>
      <c r="M538" s="4">
        <f t="shared" si="4655"/>
        <v>2.0513817441154099</v>
      </c>
      <c r="N538" s="4">
        <f t="shared" si="4656"/>
        <v>0.71581925714966199</v>
      </c>
      <c r="O538" s="4">
        <f t="shared" si="4657"/>
        <v>-7.9692452727947297E-2</v>
      </c>
      <c r="Q538" t="str">
        <f t="shared" ref="Q538:Q569" si="4838">J538</f>
        <v>505</v>
      </c>
      <c r="R538" t="str">
        <f t="shared" ref="R538:R569" si="4839">K538</f>
        <v>Cava</v>
      </c>
      <c r="S538" s="4">
        <f t="shared" ref="S538:S569" si="4840">M538</f>
        <v>2.0513817441154099</v>
      </c>
      <c r="T538" s="4">
        <f t="shared" ref="T538:T569" si="4841">N538</f>
        <v>0.71581925714966199</v>
      </c>
      <c r="U538" s="4">
        <f t="shared" ref="U538:U569" si="4842">O538</f>
        <v>-7.9692452727947297E-2</v>
      </c>
      <c r="V538" s="4">
        <f t="shared" ref="V538:V569" si="4843">M539</f>
        <v>-5.50035809776552E-3</v>
      </c>
      <c r="W538" s="4">
        <f t="shared" ref="W538:W569" si="4844">N539</f>
        <v>1.0138687983931799E-2</v>
      </c>
      <c r="X538" s="4">
        <f t="shared" ref="X538:X569" si="4845">O539</f>
        <v>5.3778690018082302E-3</v>
      </c>
    </row>
    <row r="539" spans="2:24" x14ac:dyDescent="0.35">
      <c r="B539" t="s">
        <v>953</v>
      </c>
      <c r="D539">
        <f t="shared" ref="D539:D570" si="4846">FIND("vx,vy,vz ",$B539)</f>
        <v>1</v>
      </c>
      <c r="E539">
        <f t="shared" ref="E539" si="4847">FIND(" ",$B539,D539+8)</f>
        <v>9</v>
      </c>
      <c r="F539">
        <f t="shared" ref="F539:G539" si="4848">FIND(" ",$B539,E539+1)</f>
        <v>31</v>
      </c>
      <c r="G539">
        <f t="shared" si="4848"/>
        <v>52</v>
      </c>
      <c r="H539">
        <f t="shared" si="4652"/>
        <v>73</v>
      </c>
      <c r="J539" t="str">
        <f t="shared" ref="J539:J570" si="4849">LEFT($B539,D539-1)</f>
        <v/>
      </c>
      <c r="L539" s="2" t="s">
        <v>386</v>
      </c>
      <c r="M539" s="4">
        <f t="shared" si="4655"/>
        <v>-5.50035809776552E-3</v>
      </c>
      <c r="N539" s="4">
        <f t="shared" si="4656"/>
        <v>1.0138687983931799E-2</v>
      </c>
      <c r="O539" s="4">
        <f t="shared" si="4657"/>
        <v>5.3778690018082302E-3</v>
      </c>
    </row>
    <row r="540" spans="2:24" x14ac:dyDescent="0.35">
      <c r="B540" t="s">
        <v>954</v>
      </c>
      <c r="C540">
        <f t="shared" ref="C540:C571" si="4850">FIND(" ",$B540)</f>
        <v>4</v>
      </c>
      <c r="D540">
        <f t="shared" ref="D540:D571" si="4851">FIND(" x,y,z ",$B540)</f>
        <v>11</v>
      </c>
      <c r="E540">
        <f t="shared" ref="E540" si="4852">FIND(" ",$B540,D540+5)</f>
        <v>17</v>
      </c>
      <c r="F540">
        <f t="shared" ref="F540:G540" si="4853">FIND(" ",$B540,E540+1)</f>
        <v>38</v>
      </c>
      <c r="G540">
        <f t="shared" si="4853"/>
        <v>60</v>
      </c>
      <c r="H540">
        <f t="shared" si="4652"/>
        <v>82</v>
      </c>
      <c r="J540" t="str">
        <f t="shared" ref="J540:J571" si="4854">LEFT($B540,C540-1)</f>
        <v>506</v>
      </c>
      <c r="K540" t="str">
        <f t="shared" ref="K540:K571" si="4855">MID($B540, C540+1,D540-C540-1)</f>
        <v>Marion</v>
      </c>
      <c r="L540" s="2" t="s">
        <v>385</v>
      </c>
      <c r="M540" s="4">
        <f t="shared" si="4655"/>
        <v>2.3386375060384501</v>
      </c>
      <c r="N540" s="4">
        <f t="shared" si="4656"/>
        <v>-2.2364637096835902</v>
      </c>
      <c r="O540" s="4">
        <f t="shared" si="4657"/>
        <v>-0.97089601270249803</v>
      </c>
      <c r="Q540" t="str">
        <f t="shared" ref="Q540:Q571" si="4856">J540</f>
        <v>506</v>
      </c>
      <c r="R540" t="str">
        <f t="shared" ref="R540:R571" si="4857">K540</f>
        <v>Marion</v>
      </c>
      <c r="S540" s="4">
        <f t="shared" ref="S540:S571" si="4858">M540</f>
        <v>2.3386375060384501</v>
      </c>
      <c r="T540" s="4">
        <f t="shared" ref="T540:T571" si="4859">N540</f>
        <v>-2.2364637096835902</v>
      </c>
      <c r="U540" s="4">
        <f t="shared" ref="U540:U571" si="4860">O540</f>
        <v>-0.97089601270249803</v>
      </c>
      <c r="V540" s="4">
        <f t="shared" ref="V540:V571" si="4861">M541</f>
        <v>5.45415377040721E-3</v>
      </c>
      <c r="W540" s="4">
        <f t="shared" ref="W540:W571" si="4862">N541</f>
        <v>4.8921279640453796E-3</v>
      </c>
      <c r="X540" s="4">
        <f t="shared" ref="X540:X571" si="4863">O541</f>
        <v>4.9168803157585497E-3</v>
      </c>
    </row>
    <row r="541" spans="2:24" x14ac:dyDescent="0.35">
      <c r="B541" t="s">
        <v>497</v>
      </c>
      <c r="D541">
        <f t="shared" ref="D541:D572" si="4864">FIND("vx,vy,vz ",$B541)</f>
        <v>1</v>
      </c>
      <c r="E541">
        <f t="shared" ref="E541" si="4865">FIND(" ",$B541,D541+8)</f>
        <v>9</v>
      </c>
      <c r="F541">
        <f t="shared" ref="F541:G541" si="4866">FIND(" ",$B541,E541+1)</f>
        <v>30</v>
      </c>
      <c r="G541">
        <f t="shared" si="4866"/>
        <v>51</v>
      </c>
      <c r="H541">
        <f t="shared" si="4652"/>
        <v>72</v>
      </c>
      <c r="J541" t="str">
        <f t="shared" ref="J541:J572" si="4867">LEFT($B541,D541-1)</f>
        <v/>
      </c>
      <c r="L541" s="2" t="s">
        <v>386</v>
      </c>
      <c r="M541" s="4">
        <f t="shared" si="4655"/>
        <v>5.45415377040721E-3</v>
      </c>
      <c r="N541" s="4">
        <f t="shared" si="4656"/>
        <v>4.8921279640453796E-3</v>
      </c>
      <c r="O541" s="4">
        <f t="shared" si="4657"/>
        <v>4.9168803157585497E-3</v>
      </c>
    </row>
    <row r="542" spans="2:24" x14ac:dyDescent="0.35">
      <c r="B542" t="s">
        <v>955</v>
      </c>
      <c r="C542">
        <f t="shared" ref="C542:C573" si="4868">FIND(" ",$B542)</f>
        <v>4</v>
      </c>
      <c r="D542">
        <f t="shared" ref="D542:D573" si="4869">FIND(" x,y,z ",$B542)</f>
        <v>16</v>
      </c>
      <c r="E542">
        <f t="shared" ref="E542" si="4870">FIND(" ",$B542,D542+5)</f>
        <v>22</v>
      </c>
      <c r="F542">
        <f t="shared" ref="F542:G542" si="4871">FIND(" ",$B542,E542+1)</f>
        <v>44</v>
      </c>
      <c r="G542">
        <f t="shared" si="4871"/>
        <v>65</v>
      </c>
      <c r="H542">
        <f t="shared" si="4652"/>
        <v>86</v>
      </c>
      <c r="J542" t="str">
        <f t="shared" ref="J542:J573" si="4872">LEFT($B542,C542-1)</f>
        <v>508</v>
      </c>
      <c r="K542" t="str">
        <f t="shared" ref="K542:K573" si="4873">MID($B542, C542+1,D542-C542-1)</f>
        <v>Princetonia</v>
      </c>
      <c r="L542" s="2" t="s">
        <v>385</v>
      </c>
      <c r="M542" s="4">
        <f t="shared" si="4655"/>
        <v>-1.8343980476888899</v>
      </c>
      <c r="N542" s="4">
        <f t="shared" si="4656"/>
        <v>2.0337260078660502</v>
      </c>
      <c r="O542" s="4">
        <f t="shared" si="4657"/>
        <v>1.6807375787566601</v>
      </c>
      <c r="Q542" t="str">
        <f t="shared" ref="Q542:Q573" si="4874">J542</f>
        <v>508</v>
      </c>
      <c r="R542" t="str">
        <f t="shared" ref="R542:R573" si="4875">K542</f>
        <v>Princetonia</v>
      </c>
      <c r="S542" s="4">
        <f t="shared" ref="S542:S573" si="4876">M542</f>
        <v>-1.8343980476888899</v>
      </c>
      <c r="T542" s="4">
        <f t="shared" ref="T542:T573" si="4877">N542</f>
        <v>2.0337260078660502</v>
      </c>
      <c r="U542" s="4">
        <f t="shared" ref="U542:U573" si="4878">O542</f>
        <v>1.6807375787566601</v>
      </c>
      <c r="V542" s="4">
        <f t="shared" ref="V542:V573" si="4879">M543</f>
        <v>-7.5300226296513397E-3</v>
      </c>
      <c r="W542" s="4">
        <f t="shared" ref="W542:W573" si="4880">N543</f>
        <v>-5.4431486275322797E-3</v>
      </c>
      <c r="X542" s="4">
        <f t="shared" ref="X542:X573" si="4881">O543</f>
        <v>-2.03885135746014E-3</v>
      </c>
    </row>
    <row r="543" spans="2:24" x14ac:dyDescent="0.35">
      <c r="B543" t="s">
        <v>956</v>
      </c>
      <c r="D543">
        <f t="shared" ref="D543:D574" si="4882">FIND("vx,vy,vz ",$B543)</f>
        <v>1</v>
      </c>
      <c r="E543">
        <f t="shared" ref="E543" si="4883">FIND(" ",$B543,D543+8)</f>
        <v>9</v>
      </c>
      <c r="F543">
        <f t="shared" ref="F543:G543" si="4884">FIND(" ",$B543,E543+1)</f>
        <v>31</v>
      </c>
      <c r="G543">
        <f t="shared" si="4884"/>
        <v>53</v>
      </c>
      <c r="H543">
        <f t="shared" si="4652"/>
        <v>75</v>
      </c>
      <c r="J543" t="str">
        <f t="shared" ref="J543:J574" si="4885">LEFT($B543,D543-1)</f>
        <v/>
      </c>
      <c r="L543" s="2" t="s">
        <v>386</v>
      </c>
      <c r="M543" s="4">
        <f t="shared" si="4655"/>
        <v>-7.5300226296513397E-3</v>
      </c>
      <c r="N543" s="4">
        <f t="shared" si="4656"/>
        <v>-5.4431486275322797E-3</v>
      </c>
      <c r="O543" s="4">
        <f t="shared" si="4657"/>
        <v>-2.03885135746014E-3</v>
      </c>
    </row>
    <row r="544" spans="2:24" x14ac:dyDescent="0.35">
      <c r="B544" t="s">
        <v>957</v>
      </c>
      <c r="C544">
        <f t="shared" ref="C544:C575" si="4886">FIND(" ",$B544)</f>
        <v>4</v>
      </c>
      <c r="D544">
        <f t="shared" ref="D544:D575" si="4887">FIND(" x,y,z ",$B544)</f>
        <v>11</v>
      </c>
      <c r="E544">
        <f t="shared" ref="E544" si="4888">FIND(" ",$B544,D544+5)</f>
        <v>17</v>
      </c>
      <c r="F544">
        <f t="shared" ref="F544:G544" si="4889">FIND(" ",$B544,E544+1)</f>
        <v>39</v>
      </c>
      <c r="G544">
        <f t="shared" si="4889"/>
        <v>60</v>
      </c>
      <c r="H544">
        <f t="shared" si="4652"/>
        <v>81</v>
      </c>
      <c r="J544" t="str">
        <f t="shared" ref="J544:J575" si="4890">LEFT($B544,C544-1)</f>
        <v>514</v>
      </c>
      <c r="K544" t="str">
        <f t="shared" ref="K544:K575" si="4891">MID($B544, C544+1,D544-C544-1)</f>
        <v>Armida</v>
      </c>
      <c r="L544" s="2" t="s">
        <v>385</v>
      </c>
      <c r="M544" s="4">
        <f t="shared" si="4655"/>
        <v>-1.7950594983877799</v>
      </c>
      <c r="N544" s="4">
        <f t="shared" si="4656"/>
        <v>2.3429840197214502</v>
      </c>
      <c r="O544" s="4">
        <f t="shared" si="4657"/>
        <v>0.88364488099531502</v>
      </c>
      <c r="Q544" t="str">
        <f t="shared" ref="Q544:Q575" si="4892">J544</f>
        <v>514</v>
      </c>
      <c r="R544" t="str">
        <f t="shared" ref="R544:R575" si="4893">K544</f>
        <v>Armida</v>
      </c>
      <c r="S544" s="4">
        <f t="shared" ref="S544:S575" si="4894">M544</f>
        <v>-1.7950594983877799</v>
      </c>
      <c r="T544" s="4">
        <f t="shared" ref="T544:T575" si="4895">N544</f>
        <v>2.3429840197214502</v>
      </c>
      <c r="U544" s="4">
        <f t="shared" ref="U544:U575" si="4896">O544</f>
        <v>0.88364488099531502</v>
      </c>
      <c r="V544" s="4">
        <f t="shared" ref="V544:V575" si="4897">M545</f>
        <v>-8.0981711755243099E-3</v>
      </c>
      <c r="W544" s="4">
        <f t="shared" ref="W544:W575" si="4898">N545</f>
        <v>-4.72688136233525E-3</v>
      </c>
      <c r="X544" s="4">
        <f t="shared" ref="X544:X575" si="4899">O545</f>
        <v>-2.64686799980701E-3</v>
      </c>
    </row>
    <row r="545" spans="2:24" x14ac:dyDescent="0.35">
      <c r="B545" t="s">
        <v>958</v>
      </c>
      <c r="D545">
        <f t="shared" ref="D545:D576" si="4900">FIND("vx,vy,vz ",$B545)</f>
        <v>1</v>
      </c>
      <c r="E545">
        <f t="shared" ref="E545" si="4901">FIND(" ",$B545,D545+8)</f>
        <v>9</v>
      </c>
      <c r="F545">
        <f t="shared" ref="F545:G545" si="4902">FIND(" ",$B545,E545+1)</f>
        <v>31</v>
      </c>
      <c r="G545">
        <f t="shared" si="4902"/>
        <v>53</v>
      </c>
      <c r="H545">
        <f t="shared" si="4652"/>
        <v>75</v>
      </c>
      <c r="J545" t="str">
        <f t="shared" ref="J545:J576" si="4903">LEFT($B545,D545-1)</f>
        <v/>
      </c>
      <c r="L545" s="2" t="s">
        <v>386</v>
      </c>
      <c r="M545" s="4">
        <f t="shared" si="4655"/>
        <v>-8.0981711755243099E-3</v>
      </c>
      <c r="N545" s="4">
        <f t="shared" si="4656"/>
        <v>-4.72688136233525E-3</v>
      </c>
      <c r="O545" s="4">
        <f t="shared" si="4657"/>
        <v>-2.64686799980701E-3</v>
      </c>
    </row>
    <row r="546" spans="2:24" x14ac:dyDescent="0.35">
      <c r="B546" t="s">
        <v>498</v>
      </c>
      <c r="C546">
        <f t="shared" ref="C546:C577" si="4904">FIND(" ",$B546)</f>
        <v>4</v>
      </c>
      <c r="D546">
        <f t="shared" ref="D546:D577" si="4905">FIND(" x,y,z ",$B546)</f>
        <v>14</v>
      </c>
      <c r="E546">
        <f t="shared" ref="E546" si="4906">FIND(" ",$B546,D546+5)</f>
        <v>20</v>
      </c>
      <c r="F546">
        <f t="shared" ref="F546:G546" si="4907">FIND(" ",$B546,E546+1)</f>
        <v>41</v>
      </c>
      <c r="G546">
        <f t="shared" si="4907"/>
        <v>62</v>
      </c>
      <c r="H546">
        <f t="shared" si="4652"/>
        <v>83</v>
      </c>
      <c r="J546" t="str">
        <f t="shared" ref="J546:J577" si="4908">LEFT($B546,C546-1)</f>
        <v>516</v>
      </c>
      <c r="K546" t="str">
        <f t="shared" ref="K546:K577" si="4909">MID($B546, C546+1,D546-C546-1)</f>
        <v>Amherstia</v>
      </c>
      <c r="L546" s="2" t="s">
        <v>385</v>
      </c>
      <c r="M546" s="4">
        <f t="shared" si="4655"/>
        <v>3.0990513827630402</v>
      </c>
      <c r="N546" s="4">
        <f t="shared" si="4656"/>
        <v>0.29622504704643499</v>
      </c>
      <c r="O546" s="4">
        <f t="shared" si="4657"/>
        <v>0.633503755281144</v>
      </c>
      <c r="Q546" t="str">
        <f t="shared" ref="Q546:Q577" si="4910">J546</f>
        <v>516</v>
      </c>
      <c r="R546" t="str">
        <f t="shared" ref="R546:R577" si="4911">K546</f>
        <v>Amherstia</v>
      </c>
      <c r="S546" s="4">
        <f t="shared" ref="S546:S577" si="4912">M546</f>
        <v>3.0990513827630402</v>
      </c>
      <c r="T546" s="4">
        <f t="shared" ref="T546:T577" si="4913">N546</f>
        <v>0.29622504704643499</v>
      </c>
      <c r="U546" s="4">
        <f t="shared" ref="U546:U577" si="4914">O546</f>
        <v>0.633503755281144</v>
      </c>
      <c r="V546" s="4">
        <f t="shared" ref="V546:V577" si="4915">M547</f>
        <v>1.1324672874900899E-4</v>
      </c>
      <c r="W546" s="4">
        <f t="shared" ref="W546:W577" si="4916">N547</f>
        <v>7.1556748656864001E-3</v>
      </c>
      <c r="X546" s="4">
        <f t="shared" ref="X546:X577" si="4917">O547</f>
        <v>4.9739785144895703E-3</v>
      </c>
    </row>
    <row r="547" spans="2:24" x14ac:dyDescent="0.35">
      <c r="B547" t="s">
        <v>499</v>
      </c>
      <c r="D547">
        <f t="shared" ref="D547:D578" si="4918">FIND("vx,vy,vz ",$B547)</f>
        <v>1</v>
      </c>
      <c r="E547">
        <f t="shared" ref="E547" si="4919">FIND(" ",$B547,D547+8)</f>
        <v>9</v>
      </c>
      <c r="F547">
        <f t="shared" ref="F547:G547" si="4920">FIND(" ",$B547,E547+1)</f>
        <v>30</v>
      </c>
      <c r="G547">
        <f t="shared" si="4920"/>
        <v>51</v>
      </c>
      <c r="H547">
        <f t="shared" si="4652"/>
        <v>72</v>
      </c>
      <c r="J547" t="str">
        <f t="shared" ref="J547:J578" si="4921">LEFT($B547,D547-1)</f>
        <v/>
      </c>
      <c r="L547" s="2" t="s">
        <v>386</v>
      </c>
      <c r="M547" s="4">
        <f t="shared" si="4655"/>
        <v>1.1324672874900899E-4</v>
      </c>
      <c r="N547" s="4">
        <f t="shared" si="4656"/>
        <v>7.1556748656864001E-3</v>
      </c>
      <c r="O547" s="4">
        <f t="shared" si="4657"/>
        <v>4.9739785144895703E-3</v>
      </c>
    </row>
    <row r="548" spans="2:24" x14ac:dyDescent="0.35">
      <c r="B548" t="s">
        <v>959</v>
      </c>
      <c r="C548">
        <f t="shared" ref="C548:C579" si="4922">FIND(" ",$B548)</f>
        <v>4</v>
      </c>
      <c r="D548">
        <f t="shared" ref="D548:D579" si="4923">FIND(" x,y,z ",$B548)</f>
        <v>10</v>
      </c>
      <c r="E548">
        <f t="shared" ref="E548" si="4924">FIND(" ",$B548,D548+5)</f>
        <v>16</v>
      </c>
      <c r="F548">
        <f t="shared" ref="F548:G548" si="4925">FIND(" ",$B548,E548+1)</f>
        <v>37</v>
      </c>
      <c r="G548">
        <f t="shared" si="4925"/>
        <v>59</v>
      </c>
      <c r="H548">
        <f t="shared" si="4652"/>
        <v>81</v>
      </c>
      <c r="J548" t="str">
        <f t="shared" ref="J548:J579" si="4926">LEFT($B548,C548-1)</f>
        <v>517</v>
      </c>
      <c r="K548" t="str">
        <f t="shared" ref="K548:K579" si="4927">MID($B548, C548+1,D548-C548-1)</f>
        <v>Edith</v>
      </c>
      <c r="L548" s="2" t="s">
        <v>385</v>
      </c>
      <c r="M548" s="4">
        <f t="shared" si="4655"/>
        <v>0.55832052445279101</v>
      </c>
      <c r="N548" s="4">
        <f t="shared" si="4656"/>
        <v>-3.1925882554682601</v>
      </c>
      <c r="O548" s="4">
        <f t="shared" si="4657"/>
        <v>-1.37079882703108</v>
      </c>
      <c r="Q548" t="str">
        <f t="shared" ref="Q548:Q579" si="4928">J548</f>
        <v>517</v>
      </c>
      <c r="R548" t="str">
        <f t="shared" ref="R548:R579" si="4929">K548</f>
        <v>Edith</v>
      </c>
      <c r="S548" s="4">
        <f t="shared" ref="S548:S579" si="4930">M548</f>
        <v>0.55832052445279101</v>
      </c>
      <c r="T548" s="4">
        <f t="shared" ref="T548:T579" si="4931">N548</f>
        <v>-3.1925882554682601</v>
      </c>
      <c r="U548" s="4">
        <f t="shared" ref="U548:U579" si="4932">O548</f>
        <v>-1.37079882703108</v>
      </c>
      <c r="V548" s="4">
        <f t="shared" ref="V548:V579" si="4933">M549</f>
        <v>8.14207464024563E-3</v>
      </c>
      <c r="W548" s="4">
        <f t="shared" ref="W548:W579" si="4934">N549</f>
        <v>2.2871662282604702E-3</v>
      </c>
      <c r="X548" s="4">
        <f t="shared" ref="X548:X579" si="4935">O549</f>
        <v>1.5034862625736001E-3</v>
      </c>
    </row>
    <row r="549" spans="2:24" x14ac:dyDescent="0.35">
      <c r="B549" t="s">
        <v>500</v>
      </c>
      <c r="D549">
        <f t="shared" ref="D549:D580" si="4936">FIND("vx,vy,vz ",$B549)</f>
        <v>1</v>
      </c>
      <c r="E549">
        <f t="shared" ref="E549" si="4937">FIND(" ",$B549,D549+8)</f>
        <v>9</v>
      </c>
      <c r="F549">
        <f t="shared" ref="F549:G549" si="4938">FIND(" ",$B549,E549+1)</f>
        <v>30</v>
      </c>
      <c r="G549">
        <f t="shared" si="4938"/>
        <v>51</v>
      </c>
      <c r="H549">
        <f t="shared" si="4652"/>
        <v>72</v>
      </c>
      <c r="J549" t="str">
        <f t="shared" ref="J549:J580" si="4939">LEFT($B549,D549-1)</f>
        <v/>
      </c>
      <c r="L549" s="2" t="s">
        <v>386</v>
      </c>
      <c r="M549" s="4">
        <f t="shared" si="4655"/>
        <v>8.14207464024563E-3</v>
      </c>
      <c r="N549" s="4">
        <f t="shared" si="4656"/>
        <v>2.2871662282604702E-3</v>
      </c>
      <c r="O549" s="4">
        <f t="shared" si="4657"/>
        <v>1.5034862625736001E-3</v>
      </c>
    </row>
    <row r="550" spans="2:24" x14ac:dyDescent="0.35">
      <c r="B550" t="s">
        <v>960</v>
      </c>
      <c r="C550">
        <f t="shared" ref="C550:C581" si="4940">FIND(" ",$B550)</f>
        <v>4</v>
      </c>
      <c r="D550">
        <f t="shared" ref="D550:D581" si="4941">FIND(" x,y,z ",$B550)</f>
        <v>11</v>
      </c>
      <c r="E550">
        <f t="shared" ref="E550" si="4942">FIND(" ",$B550,D550+5)</f>
        <v>17</v>
      </c>
      <c r="F550">
        <f t="shared" ref="F550:G550" si="4943">FIND(" ",$B550,E550+1)</f>
        <v>39</v>
      </c>
      <c r="G550">
        <f t="shared" si="4943"/>
        <v>61</v>
      </c>
      <c r="H550">
        <f t="shared" si="4652"/>
        <v>83</v>
      </c>
      <c r="J550" t="str">
        <f t="shared" ref="J550:J581" si="4944">LEFT($B550,C550-1)</f>
        <v>521</v>
      </c>
      <c r="K550" t="str">
        <f t="shared" ref="K550:K581" si="4945">MID($B550, C550+1,D550-C550-1)</f>
        <v>Brixia</v>
      </c>
      <c r="L550" s="2" t="s">
        <v>385</v>
      </c>
      <c r="M550" s="4">
        <f t="shared" si="4655"/>
        <v>-2.54949687803223</v>
      </c>
      <c r="N550" s="4">
        <f t="shared" si="4656"/>
        <v>-2.3630596563320898</v>
      </c>
      <c r="O550" s="4">
        <f t="shared" si="4657"/>
        <v>-0.504053344408389</v>
      </c>
      <c r="Q550" t="str">
        <f t="shared" ref="Q550:Q581" si="4946">J550</f>
        <v>521</v>
      </c>
      <c r="R550" t="str">
        <f t="shared" ref="R550:R581" si="4947">K550</f>
        <v>Brixia</v>
      </c>
      <c r="S550" s="4">
        <f t="shared" ref="S550:S581" si="4948">M550</f>
        <v>-2.54949687803223</v>
      </c>
      <c r="T550" s="4">
        <f t="shared" ref="T550:T581" si="4949">N550</f>
        <v>-2.3630596563320898</v>
      </c>
      <c r="U550" s="4">
        <f t="shared" ref="U550:U581" si="4950">O550</f>
        <v>-0.504053344408389</v>
      </c>
      <c r="V550" s="4">
        <f t="shared" ref="V550:V581" si="4951">M551</f>
        <v>5.0600516201436199E-3</v>
      </c>
      <c r="W550" s="4">
        <f t="shared" ref="W550:W581" si="4952">N551</f>
        <v>-4.9867356008345999E-3</v>
      </c>
      <c r="X550" s="4">
        <f t="shared" ref="X550:X581" si="4953">O551</f>
        <v>-3.17924595656422E-3</v>
      </c>
    </row>
    <row r="551" spans="2:24" x14ac:dyDescent="0.35">
      <c r="B551" t="s">
        <v>961</v>
      </c>
      <c r="D551">
        <f t="shared" ref="D551:D582" si="4954">FIND("vx,vy,vz ",$B551)</f>
        <v>1</v>
      </c>
      <c r="E551">
        <f t="shared" ref="E551" si="4955">FIND(" ",$B551,D551+8)</f>
        <v>9</v>
      </c>
      <c r="F551">
        <f t="shared" ref="F551:G551" si="4956">FIND(" ",$B551,E551+1)</f>
        <v>30</v>
      </c>
      <c r="G551">
        <f t="shared" si="4956"/>
        <v>52</v>
      </c>
      <c r="H551">
        <f t="shared" si="4652"/>
        <v>74</v>
      </c>
      <c r="J551" t="str">
        <f t="shared" ref="J551:J582" si="4957">LEFT($B551,D551-1)</f>
        <v/>
      </c>
      <c r="L551" s="2" t="s">
        <v>386</v>
      </c>
      <c r="M551" s="4">
        <f t="shared" si="4655"/>
        <v>5.0600516201436199E-3</v>
      </c>
      <c r="N551" s="4">
        <f t="shared" si="4656"/>
        <v>-4.9867356008345999E-3</v>
      </c>
      <c r="O551" s="4">
        <f t="shared" si="4657"/>
        <v>-3.17924595656422E-3</v>
      </c>
    </row>
    <row r="552" spans="2:24" x14ac:dyDescent="0.35">
      <c r="B552" t="s">
        <v>962</v>
      </c>
      <c r="C552">
        <f t="shared" ref="C552:C583" si="4958">FIND(" ",$B552)</f>
        <v>4</v>
      </c>
      <c r="D552">
        <f t="shared" ref="D552:D583" si="4959">FIND(" x,y,z ",$B552)</f>
        <v>13</v>
      </c>
      <c r="E552">
        <f t="shared" ref="E552" si="4960">FIND(" ",$B552,D552+5)</f>
        <v>19</v>
      </c>
      <c r="F552">
        <f t="shared" ref="F552:G552" si="4961">FIND(" ",$B552,E552+1)</f>
        <v>41</v>
      </c>
      <c r="G552">
        <f t="shared" si="4961"/>
        <v>62</v>
      </c>
      <c r="H552">
        <f t="shared" si="4652"/>
        <v>83</v>
      </c>
      <c r="J552" t="str">
        <f t="shared" ref="J552:J583" si="4962">LEFT($B552,C552-1)</f>
        <v>535</v>
      </c>
      <c r="K552" t="str">
        <f t="shared" ref="K552:K583" si="4963">MID($B552, C552+1,D552-C552-1)</f>
        <v>Montague</v>
      </c>
      <c r="L552" s="2" t="s">
        <v>385</v>
      </c>
      <c r="M552" s="4">
        <f t="shared" si="4655"/>
        <v>-2.31664684284162</v>
      </c>
      <c r="N552" s="4">
        <f t="shared" si="4656"/>
        <v>0.71259556881088004</v>
      </c>
      <c r="O552" s="4">
        <f t="shared" si="4657"/>
        <v>0.61735594256191295</v>
      </c>
      <c r="Q552" t="str">
        <f t="shared" ref="Q552:Q583" si="4964">J552</f>
        <v>535</v>
      </c>
      <c r="R552" t="str">
        <f t="shared" ref="R552:R583" si="4965">K552</f>
        <v>Montague</v>
      </c>
      <c r="S552" s="4">
        <f t="shared" ref="S552:S583" si="4966">M552</f>
        <v>-2.31664684284162</v>
      </c>
      <c r="T552" s="4">
        <f t="shared" ref="T552:T583" si="4967">N552</f>
        <v>0.71259556881088004</v>
      </c>
      <c r="U552" s="4">
        <f t="shared" ref="U552:U583" si="4968">O552</f>
        <v>0.61735594256191295</v>
      </c>
      <c r="V552" s="4">
        <f t="shared" ref="V552:V583" si="4969">M553</f>
        <v>-3.94977942558776E-3</v>
      </c>
      <c r="W552" s="4">
        <f t="shared" ref="W552:W583" si="4970">N553</f>
        <v>-9.57827813831468E-3</v>
      </c>
      <c r="X552" s="4">
        <f t="shared" ref="X552:X583" si="4971">O553</f>
        <v>-3.7555342012618601E-3</v>
      </c>
    </row>
    <row r="553" spans="2:24" x14ac:dyDescent="0.35">
      <c r="B553" t="s">
        <v>963</v>
      </c>
      <c r="D553">
        <f t="shared" ref="D553:D584" si="4972">FIND("vx,vy,vz ",$B553)</f>
        <v>1</v>
      </c>
      <c r="E553">
        <f t="shared" ref="E553" si="4973">FIND(" ",$B553,D553+8)</f>
        <v>9</v>
      </c>
      <c r="F553">
        <f t="shared" ref="F553:G553" si="4974">FIND(" ",$B553,E553+1)</f>
        <v>31</v>
      </c>
      <c r="G553">
        <f t="shared" si="4974"/>
        <v>53</v>
      </c>
      <c r="H553">
        <f t="shared" si="4652"/>
        <v>75</v>
      </c>
      <c r="J553" t="str">
        <f t="shared" ref="J553:J584" si="4975">LEFT($B553,D553-1)</f>
        <v/>
      </c>
      <c r="L553" s="2" t="s">
        <v>386</v>
      </c>
      <c r="M553" s="4">
        <f t="shared" si="4655"/>
        <v>-3.94977942558776E-3</v>
      </c>
      <c r="N553" s="4">
        <f t="shared" si="4656"/>
        <v>-9.57827813831468E-3</v>
      </c>
      <c r="O553" s="4">
        <f t="shared" si="4657"/>
        <v>-3.7555342012618601E-3</v>
      </c>
    </row>
    <row r="554" spans="2:24" x14ac:dyDescent="0.35">
      <c r="B554" t="s">
        <v>964</v>
      </c>
      <c r="C554">
        <f t="shared" ref="C554:C585" si="4976">FIND(" ",$B554)</f>
        <v>4</v>
      </c>
      <c r="D554">
        <f t="shared" ref="D554:D585" si="4977">FIND(" x,y,z ",$B554)</f>
        <v>11</v>
      </c>
      <c r="E554">
        <f t="shared" ref="E554" si="4978">FIND(" ",$B554,D554+5)</f>
        <v>17</v>
      </c>
      <c r="F554">
        <f t="shared" ref="F554:G554" si="4979">FIND(" ",$B554,E554+1)</f>
        <v>39</v>
      </c>
      <c r="G554">
        <f t="shared" si="4979"/>
        <v>61</v>
      </c>
      <c r="H554">
        <f t="shared" si="4652"/>
        <v>83</v>
      </c>
      <c r="J554" t="str">
        <f t="shared" ref="J554:J585" si="4980">LEFT($B554,C554-1)</f>
        <v>536</v>
      </c>
      <c r="K554" t="str">
        <f t="shared" ref="K554:K585" si="4981">MID($B554, C554+1,D554-C554-1)</f>
        <v>Merapi</v>
      </c>
      <c r="L554" s="2" t="s">
        <v>385</v>
      </c>
      <c r="M554" s="4">
        <f t="shared" si="4655"/>
        <v>-2.75076666606348</v>
      </c>
      <c r="N554" s="4">
        <f t="shared" si="4656"/>
        <v>-2.4390535004101599</v>
      </c>
      <c r="O554" s="4">
        <f t="shared" si="4657"/>
        <v>-0.616255994545442</v>
      </c>
      <c r="Q554" t="str">
        <f t="shared" ref="Q554:Q585" si="4982">J554</f>
        <v>536</v>
      </c>
      <c r="R554" t="str">
        <f t="shared" ref="R554:R585" si="4983">K554</f>
        <v>Merapi</v>
      </c>
      <c r="S554" s="4">
        <f t="shared" ref="S554:S585" si="4984">M554</f>
        <v>-2.75076666606348</v>
      </c>
      <c r="T554" s="4">
        <f t="shared" ref="T554:T585" si="4985">N554</f>
        <v>-2.4390535004101599</v>
      </c>
      <c r="U554" s="4">
        <f t="shared" ref="U554:U585" si="4986">O554</f>
        <v>-0.616255994545442</v>
      </c>
      <c r="V554" s="4">
        <f t="shared" ref="V554:V585" si="4987">M555</f>
        <v>5.6896261843520203E-3</v>
      </c>
      <c r="W554" s="4">
        <f t="shared" ref="W554:W585" si="4988">N555</f>
        <v>-4.26431317426486E-3</v>
      </c>
      <c r="X554" s="4">
        <f t="shared" ref="X554:X585" si="4989">O555</f>
        <v>-4.8576571837033698E-3</v>
      </c>
    </row>
    <row r="555" spans="2:24" x14ac:dyDescent="0.35">
      <c r="B555" t="s">
        <v>965</v>
      </c>
      <c r="D555">
        <f t="shared" ref="D555:D586" si="4990">FIND("vx,vy,vz ",$B555)</f>
        <v>1</v>
      </c>
      <c r="E555">
        <f t="shared" ref="E555" si="4991">FIND(" ",$B555,D555+8)</f>
        <v>9</v>
      </c>
      <c r="F555">
        <f t="shared" ref="F555:G555" si="4992">FIND(" ",$B555,E555+1)</f>
        <v>30</v>
      </c>
      <c r="G555">
        <f t="shared" si="4992"/>
        <v>52</v>
      </c>
      <c r="H555">
        <f t="shared" si="4652"/>
        <v>74</v>
      </c>
      <c r="J555" t="str">
        <f t="shared" ref="J555:J586" si="4993">LEFT($B555,D555-1)</f>
        <v/>
      </c>
      <c r="L555" s="2" t="s">
        <v>386</v>
      </c>
      <c r="M555" s="4">
        <f t="shared" si="4655"/>
        <v>5.6896261843520203E-3</v>
      </c>
      <c r="N555" s="4">
        <f t="shared" si="4656"/>
        <v>-4.26431317426486E-3</v>
      </c>
      <c r="O555" s="4">
        <f t="shared" si="4657"/>
        <v>-4.8576571837033698E-3</v>
      </c>
    </row>
    <row r="556" spans="2:24" x14ac:dyDescent="0.35">
      <c r="B556" t="s">
        <v>966</v>
      </c>
      <c r="C556">
        <f t="shared" ref="C556:C587" si="4994">FIND(" ",$B556)</f>
        <v>4</v>
      </c>
      <c r="D556">
        <f t="shared" ref="D556:D587" si="4995">FIND(" x,y,z ",$B556)</f>
        <v>14</v>
      </c>
      <c r="E556">
        <f t="shared" ref="E556" si="4996">FIND(" ",$B556,D556+5)</f>
        <v>20</v>
      </c>
      <c r="F556">
        <f t="shared" ref="F556:G556" si="4997">FIND(" ",$B556,E556+1)</f>
        <v>42</v>
      </c>
      <c r="G556">
        <f t="shared" si="4997"/>
        <v>63</v>
      </c>
      <c r="H556">
        <f t="shared" si="4652"/>
        <v>84</v>
      </c>
      <c r="J556" t="str">
        <f t="shared" ref="J556:J587" si="4998">LEFT($B556,C556-1)</f>
        <v>545</v>
      </c>
      <c r="K556" t="str">
        <f t="shared" ref="K556:K587" si="4999">MID($B556, C556+1,D556-C556-1)</f>
        <v>Messalina</v>
      </c>
      <c r="L556" s="2" t="s">
        <v>385</v>
      </c>
      <c r="M556" s="4">
        <f t="shared" si="4655"/>
        <v>-3.0882495282840301</v>
      </c>
      <c r="N556" s="4">
        <f t="shared" si="4656"/>
        <v>1.7640740662497401</v>
      </c>
      <c r="O556" s="4">
        <f t="shared" si="4657"/>
        <v>0.86912450650903905</v>
      </c>
      <c r="Q556" t="str">
        <f t="shared" ref="Q556:Q587" si="5000">J556</f>
        <v>545</v>
      </c>
      <c r="R556" t="str">
        <f t="shared" ref="R556:R587" si="5001">K556</f>
        <v>Messalina</v>
      </c>
      <c r="S556" s="4">
        <f t="shared" ref="S556:S587" si="5002">M556</f>
        <v>-3.0882495282840301</v>
      </c>
      <c r="T556" s="4">
        <f t="shared" ref="T556:T587" si="5003">N556</f>
        <v>1.7640740662497401</v>
      </c>
      <c r="U556" s="4">
        <f t="shared" ref="U556:U587" si="5004">O556</f>
        <v>0.86912450650903905</v>
      </c>
      <c r="V556" s="4">
        <f t="shared" ref="V556:V587" si="5005">M557</f>
        <v>-3.5381730570745399E-3</v>
      </c>
      <c r="W556" s="4">
        <f t="shared" ref="W556:W587" si="5006">N557</f>
        <v>-6.0658379860105398E-3</v>
      </c>
      <c r="X556" s="4">
        <f t="shared" ref="X556:X587" si="5007">O557</f>
        <v>-4.3817358422945903E-3</v>
      </c>
    </row>
    <row r="557" spans="2:24" x14ac:dyDescent="0.35">
      <c r="B557" t="s">
        <v>967</v>
      </c>
      <c r="D557">
        <f t="shared" ref="D557:D588" si="5008">FIND("vx,vy,vz ",$B557)</f>
        <v>1</v>
      </c>
      <c r="E557">
        <f t="shared" ref="E557" si="5009">FIND(" ",$B557,D557+8)</f>
        <v>9</v>
      </c>
      <c r="F557">
        <f t="shared" ref="F557:G557" si="5010">FIND(" ",$B557,E557+1)</f>
        <v>31</v>
      </c>
      <c r="G557">
        <f t="shared" si="5010"/>
        <v>53</v>
      </c>
      <c r="H557">
        <f t="shared" si="4652"/>
        <v>75</v>
      </c>
      <c r="J557" t="str">
        <f t="shared" ref="J557:J588" si="5011">LEFT($B557,D557-1)</f>
        <v/>
      </c>
      <c r="L557" s="2" t="s">
        <v>386</v>
      </c>
      <c r="M557" s="4">
        <f t="shared" si="4655"/>
        <v>-3.5381730570745399E-3</v>
      </c>
      <c r="N557" s="4">
        <f t="shared" si="4656"/>
        <v>-6.0658379860105398E-3</v>
      </c>
      <c r="O557" s="4">
        <f t="shared" si="4657"/>
        <v>-4.3817358422945903E-3</v>
      </c>
    </row>
    <row r="558" spans="2:24" x14ac:dyDescent="0.35">
      <c r="B558" t="s">
        <v>501</v>
      </c>
      <c r="C558">
        <f t="shared" ref="C558:C589" si="5012">FIND(" ",$B558)</f>
        <v>4</v>
      </c>
      <c r="D558">
        <f t="shared" ref="D558:D589" si="5013">FIND(" x,y,z ",$B558)</f>
        <v>13</v>
      </c>
      <c r="E558">
        <f t="shared" ref="E558" si="5014">FIND(" ",$B558,D558+5)</f>
        <v>19</v>
      </c>
      <c r="F558">
        <f t="shared" ref="F558:G558" si="5015">FIND(" ",$B558,E558+1)</f>
        <v>40</v>
      </c>
      <c r="G558">
        <f t="shared" si="5015"/>
        <v>61</v>
      </c>
      <c r="H558">
        <f t="shared" si="4652"/>
        <v>82</v>
      </c>
      <c r="J558" t="str">
        <f t="shared" ref="J558:J589" si="5016">LEFT($B558,C558-1)</f>
        <v>547</v>
      </c>
      <c r="K558" t="str">
        <f t="shared" ref="K558:K589" si="5017">MID($B558, C558+1,D558-C558-1)</f>
        <v>Praxedis</v>
      </c>
      <c r="L558" s="2" t="s">
        <v>385</v>
      </c>
      <c r="M558" s="4">
        <f t="shared" si="4655"/>
        <v>1.6762994229835899</v>
      </c>
      <c r="N558" s="4">
        <f t="shared" si="4656"/>
        <v>1.2668831690042901</v>
      </c>
      <c r="O558" s="4">
        <f t="shared" si="4657"/>
        <v>0.274076519007798</v>
      </c>
      <c r="Q558" t="str">
        <f t="shared" ref="Q558:Q589" si="5018">J558</f>
        <v>547</v>
      </c>
      <c r="R558" t="str">
        <f t="shared" ref="R558:R589" si="5019">K558</f>
        <v>Praxedis</v>
      </c>
      <c r="S558" s="4">
        <f t="shared" ref="S558:S589" si="5020">M558</f>
        <v>1.6762994229835899</v>
      </c>
      <c r="T558" s="4">
        <f t="shared" ref="T558:T589" si="5021">N558</f>
        <v>1.2668831690042901</v>
      </c>
      <c r="U558" s="4">
        <f t="shared" ref="U558:U589" si="5022">O558</f>
        <v>0.274076519007798</v>
      </c>
      <c r="V558" s="4">
        <f t="shared" ref="V558:V589" si="5023">M559</f>
        <v>-7.6441639016516898E-3</v>
      </c>
      <c r="W558" s="4">
        <f t="shared" ref="W558:W589" si="5024">N559</f>
        <v>1.06542769172284E-2</v>
      </c>
      <c r="X558" s="4">
        <f t="shared" ref="X558:X589" si="5025">O559</f>
        <v>7.7163650864901497E-4</v>
      </c>
    </row>
    <row r="559" spans="2:24" x14ac:dyDescent="0.35">
      <c r="B559" t="s">
        <v>968</v>
      </c>
      <c r="D559">
        <f t="shared" ref="D559:D590" si="5026">FIND("vx,vy,vz ",$B559)</f>
        <v>1</v>
      </c>
      <c r="E559">
        <f t="shared" ref="E559" si="5027">FIND(" ",$B559,D559+8)</f>
        <v>9</v>
      </c>
      <c r="F559">
        <f t="shared" ref="F559:G559" si="5028">FIND(" ",$B559,E559+1)</f>
        <v>31</v>
      </c>
      <c r="G559">
        <f t="shared" si="5028"/>
        <v>52</v>
      </c>
      <c r="H559">
        <f t="shared" si="4652"/>
        <v>73</v>
      </c>
      <c r="J559" t="str">
        <f t="shared" ref="J559:J590" si="5029">LEFT($B559,D559-1)</f>
        <v/>
      </c>
      <c r="L559" s="2" t="s">
        <v>386</v>
      </c>
      <c r="M559" s="4">
        <f t="shared" si="4655"/>
        <v>-7.6441639016516898E-3</v>
      </c>
      <c r="N559" s="4">
        <f t="shared" si="4656"/>
        <v>1.06542769172284E-2</v>
      </c>
      <c r="O559" s="4">
        <f t="shared" si="4657"/>
        <v>7.7163650864901497E-4</v>
      </c>
    </row>
    <row r="560" spans="2:24" x14ac:dyDescent="0.35">
      <c r="B560" t="s">
        <v>969</v>
      </c>
      <c r="C560">
        <f t="shared" ref="C560:C591" si="5030">FIND(" ",$B560)</f>
        <v>4</v>
      </c>
      <c r="D560">
        <f t="shared" ref="D560:D591" si="5031">FIND(" x,y,z ",$B560)</f>
        <v>17</v>
      </c>
      <c r="E560">
        <f t="shared" ref="E560" si="5032">FIND(" ",$B560,D560+5)</f>
        <v>23</v>
      </c>
      <c r="F560">
        <f t="shared" ref="F560:G560" si="5033">FIND(" ",$B560,E560+1)</f>
        <v>44</v>
      </c>
      <c r="G560">
        <f t="shared" si="5033"/>
        <v>66</v>
      </c>
      <c r="H560">
        <f t="shared" si="4652"/>
        <v>88</v>
      </c>
      <c r="J560" t="str">
        <f t="shared" ref="J560:J591" si="5034">LEFT($B560,C560-1)</f>
        <v>566</v>
      </c>
      <c r="K560" t="str">
        <f t="shared" ref="K560:K591" si="5035">MID($B560, C560+1,D560-C560-1)</f>
        <v>Stereoskopia</v>
      </c>
      <c r="L560" s="2" t="s">
        <v>385</v>
      </c>
      <c r="M560" s="4">
        <f t="shared" si="4655"/>
        <v>3.1082172990557999</v>
      </c>
      <c r="N560" s="4">
        <f t="shared" si="4656"/>
        <v>-3.8924752084866399E-2</v>
      </c>
      <c r="O560" s="4">
        <f t="shared" si="4657"/>
        <v>-0.30668455785022802</v>
      </c>
      <c r="Q560" t="str">
        <f t="shared" ref="Q560:Q591" si="5036">J560</f>
        <v>566</v>
      </c>
      <c r="R560" t="str">
        <f t="shared" ref="R560:R591" si="5037">K560</f>
        <v>Stereoskopia</v>
      </c>
      <c r="S560" s="4">
        <f t="shared" ref="S560:S591" si="5038">M560</f>
        <v>3.1082172990557999</v>
      </c>
      <c r="T560" s="4">
        <f t="shared" ref="T560:T591" si="5039">N560</f>
        <v>-3.8924752084866399E-2</v>
      </c>
      <c r="U560" s="4">
        <f t="shared" ref="U560:U591" si="5040">O560</f>
        <v>-0.30668455785022802</v>
      </c>
      <c r="V560" s="4">
        <f t="shared" ref="V560:V591" si="5041">M561</f>
        <v>1.6340125164063501E-4</v>
      </c>
      <c r="W560" s="4">
        <f t="shared" ref="W560:W591" si="5042">N561</f>
        <v>9.2326369794901598E-3</v>
      </c>
      <c r="X560" s="4">
        <f t="shared" ref="X560:X591" si="5043">O561</f>
        <v>4.1355441064247099E-3</v>
      </c>
    </row>
    <row r="561" spans="2:24" x14ac:dyDescent="0.35">
      <c r="B561" t="s">
        <v>502</v>
      </c>
      <c r="D561">
        <f t="shared" ref="D561:D592" si="5044">FIND("vx,vy,vz ",$B561)</f>
        <v>1</v>
      </c>
      <c r="E561">
        <f t="shared" ref="E561" si="5045">FIND(" ",$B561,D561+8)</f>
        <v>9</v>
      </c>
      <c r="F561">
        <f t="shared" ref="F561:G561" si="5046">FIND(" ",$B561,E561+1)</f>
        <v>30</v>
      </c>
      <c r="G561">
        <f t="shared" si="5046"/>
        <v>51</v>
      </c>
      <c r="H561">
        <f t="shared" si="4652"/>
        <v>72</v>
      </c>
      <c r="J561" t="str">
        <f t="shared" ref="J561:J592" si="5047">LEFT($B561,D561-1)</f>
        <v/>
      </c>
      <c r="L561" s="2" t="s">
        <v>386</v>
      </c>
      <c r="M561" s="4">
        <f t="shared" si="4655"/>
        <v>1.6340125164063501E-4</v>
      </c>
      <c r="N561" s="4">
        <f t="shared" si="4656"/>
        <v>9.2326369794901598E-3</v>
      </c>
      <c r="O561" s="4">
        <f t="shared" si="4657"/>
        <v>4.1355441064247099E-3</v>
      </c>
    </row>
    <row r="562" spans="2:24" x14ac:dyDescent="0.35">
      <c r="B562" t="s">
        <v>970</v>
      </c>
      <c r="C562">
        <f t="shared" ref="C562:C593" si="5048">FIND(" ",$B562)</f>
        <v>4</v>
      </c>
      <c r="D562">
        <f t="shared" ref="D562:D593" si="5049">FIND(" x,y,z ",$B562)</f>
        <v>14</v>
      </c>
      <c r="E562">
        <f t="shared" ref="E562" si="5050">FIND(" ",$B562,D562+5)</f>
        <v>20</v>
      </c>
      <c r="F562">
        <f t="shared" ref="F562:G562" si="5051">FIND(" ",$B562,E562+1)</f>
        <v>41</v>
      </c>
      <c r="G562">
        <f t="shared" si="5051"/>
        <v>63</v>
      </c>
      <c r="H562">
        <f t="shared" si="4652"/>
        <v>84</v>
      </c>
      <c r="J562" t="str">
        <f t="shared" ref="J562:J593" si="5052">LEFT($B562,C562-1)</f>
        <v>568</v>
      </c>
      <c r="K562" t="str">
        <f t="shared" ref="K562:K593" si="5053">MID($B562, C562+1,D562-C562-1)</f>
        <v>Cheruskia</v>
      </c>
      <c r="L562" s="2" t="s">
        <v>385</v>
      </c>
      <c r="M562" s="4">
        <f t="shared" si="4655"/>
        <v>2.49929231707037</v>
      </c>
      <c r="N562" s="4">
        <f t="shared" si="4656"/>
        <v>-0.70473256238220106</v>
      </c>
      <c r="O562" s="4">
        <f t="shared" si="4657"/>
        <v>0.59681715834285898</v>
      </c>
      <c r="Q562" t="str">
        <f t="shared" ref="Q562:Q593" si="5054">J562</f>
        <v>568</v>
      </c>
      <c r="R562" t="str">
        <f t="shared" ref="R562:R593" si="5055">K562</f>
        <v>Cheruskia</v>
      </c>
      <c r="S562" s="4">
        <f t="shared" ref="S562:S593" si="5056">M562</f>
        <v>2.49929231707037</v>
      </c>
      <c r="T562" s="4">
        <f t="shared" ref="T562:T593" si="5057">N562</f>
        <v>-0.70473256238220106</v>
      </c>
      <c r="U562" s="4">
        <f t="shared" ref="U562:U593" si="5058">O562</f>
        <v>0.59681715834285898</v>
      </c>
      <c r="V562" s="4">
        <f t="shared" ref="V562:V593" si="5059">M563</f>
        <v>3.8446173246037101E-4</v>
      </c>
      <c r="W562" s="4">
        <f t="shared" ref="W562:W593" si="5060">N563</f>
        <v>1.0401955137544499E-2</v>
      </c>
      <c r="X562" s="4">
        <f t="shared" ref="X562:X593" si="5061">O563</f>
        <v>3.3354610224070398E-3</v>
      </c>
    </row>
    <row r="563" spans="2:24" x14ac:dyDescent="0.35">
      <c r="B563" t="s">
        <v>503</v>
      </c>
      <c r="D563">
        <f t="shared" ref="D563:D594" si="5062">FIND("vx,vy,vz ",$B563)</f>
        <v>1</v>
      </c>
      <c r="E563">
        <f t="shared" ref="E563" si="5063">FIND(" ",$B563,D563+8)</f>
        <v>9</v>
      </c>
      <c r="F563">
        <f t="shared" ref="F563:G563" si="5064">FIND(" ",$B563,E563+1)</f>
        <v>30</v>
      </c>
      <c r="G563">
        <f t="shared" si="5064"/>
        <v>51</v>
      </c>
      <c r="H563">
        <f t="shared" si="4652"/>
        <v>72</v>
      </c>
      <c r="J563" t="str">
        <f t="shared" ref="J563:J594" si="5065">LEFT($B563,D563-1)</f>
        <v/>
      </c>
      <c r="L563" s="2" t="s">
        <v>386</v>
      </c>
      <c r="M563" s="4">
        <f t="shared" si="4655"/>
        <v>3.8446173246037101E-4</v>
      </c>
      <c r="N563" s="4">
        <f t="shared" si="4656"/>
        <v>1.0401955137544499E-2</v>
      </c>
      <c r="O563" s="4">
        <f t="shared" si="4657"/>
        <v>3.3354610224070398E-3</v>
      </c>
    </row>
    <row r="564" spans="2:24" x14ac:dyDescent="0.35">
      <c r="B564" t="s">
        <v>971</v>
      </c>
      <c r="C564">
        <f t="shared" ref="C564:C595" si="5066">FIND(" ",$B564)</f>
        <v>4</v>
      </c>
      <c r="D564">
        <f t="shared" ref="D564:D595" si="5067">FIND(" x,y,z ",$B564)</f>
        <v>9</v>
      </c>
      <c r="E564">
        <f t="shared" ref="E564" si="5068">FIND(" ",$B564,D564+5)</f>
        <v>15</v>
      </c>
      <c r="F564">
        <f t="shared" ref="F564:G564" si="5069">FIND(" ",$B564,E564+1)</f>
        <v>37</v>
      </c>
      <c r="G564">
        <f t="shared" si="5069"/>
        <v>59</v>
      </c>
      <c r="H564">
        <f t="shared" si="4652"/>
        <v>81</v>
      </c>
      <c r="J564" t="str">
        <f t="shared" ref="J564:J595" si="5070">LEFT($B564,C564-1)</f>
        <v>569</v>
      </c>
      <c r="K564" t="str">
        <f t="shared" ref="K564:K595" si="5071">MID($B564, C564+1,D564-C564-1)</f>
        <v>Misa</v>
      </c>
      <c r="L564" s="2" t="s">
        <v>385</v>
      </c>
      <c r="M564" s="4">
        <f t="shared" si="4655"/>
        <v>-0.31486895144709398</v>
      </c>
      <c r="N564" s="4">
        <f t="shared" si="4656"/>
        <v>-2.8481326055317302</v>
      </c>
      <c r="O564" s="4">
        <f t="shared" si="4657"/>
        <v>-1.2834486711658599</v>
      </c>
      <c r="Q564" t="str">
        <f t="shared" ref="Q564:Q595" si="5072">J564</f>
        <v>569</v>
      </c>
      <c r="R564" t="str">
        <f t="shared" ref="R564:R595" si="5073">K564</f>
        <v>Misa</v>
      </c>
      <c r="S564" s="4">
        <f t="shared" ref="S564:S595" si="5074">M564</f>
        <v>-0.31486895144709398</v>
      </c>
      <c r="T564" s="4">
        <f t="shared" ref="T564:T595" si="5075">N564</f>
        <v>-2.8481326055317302</v>
      </c>
      <c r="U564" s="4">
        <f t="shared" ref="U564:U595" si="5076">O564</f>
        <v>-1.2834486711658599</v>
      </c>
      <c r="V564" s="4">
        <f t="shared" ref="V564:V595" si="5077">M565</f>
        <v>8.7348059150409406E-3</v>
      </c>
      <c r="W564" s="4">
        <f t="shared" ref="W564:W595" si="5078">N565</f>
        <v>-8.6211658223740695E-4</v>
      </c>
      <c r="X564" s="4">
        <f t="shared" ref="X564:X595" si="5079">O565</f>
        <v>-2.05188117724297E-4</v>
      </c>
    </row>
    <row r="565" spans="2:24" x14ac:dyDescent="0.35">
      <c r="B565" t="s">
        <v>972</v>
      </c>
      <c r="D565">
        <f t="shared" ref="D565:D596" si="5080">FIND("vx,vy,vz ",$B565)</f>
        <v>1</v>
      </c>
      <c r="E565">
        <f t="shared" ref="E565" si="5081">FIND(" ",$B565,D565+8)</f>
        <v>9</v>
      </c>
      <c r="F565">
        <f t="shared" ref="F565:G565" si="5082">FIND(" ",$B565,E565+1)</f>
        <v>30</v>
      </c>
      <c r="G565">
        <f t="shared" si="5082"/>
        <v>52</v>
      </c>
      <c r="H565">
        <f t="shared" si="4652"/>
        <v>74</v>
      </c>
      <c r="J565" t="str">
        <f t="shared" ref="J565:J596" si="5083">LEFT($B565,D565-1)</f>
        <v/>
      </c>
      <c r="L565" s="2" t="s">
        <v>386</v>
      </c>
      <c r="M565" s="4">
        <f t="shared" si="4655"/>
        <v>8.7348059150409406E-3</v>
      </c>
      <c r="N565" s="4">
        <f t="shared" si="4656"/>
        <v>-8.6211658223740695E-4</v>
      </c>
      <c r="O565" s="4">
        <f t="shared" si="4657"/>
        <v>-2.05188117724297E-4</v>
      </c>
    </row>
    <row r="566" spans="2:24" x14ac:dyDescent="0.35">
      <c r="B566" t="s">
        <v>973</v>
      </c>
      <c r="C566">
        <f t="shared" ref="C566:C597" si="5084">FIND(" ",$B566)</f>
        <v>4</v>
      </c>
      <c r="D566">
        <f t="shared" ref="D566:D597" si="5085">FIND(" x,y,z ",$B566)</f>
        <v>14</v>
      </c>
      <c r="E566">
        <f t="shared" ref="E566" si="5086">FIND(" ",$B566,D566+5)</f>
        <v>20</v>
      </c>
      <c r="F566">
        <f t="shared" ref="F566:G566" si="5087">FIND(" ",$B566,E566+1)</f>
        <v>42</v>
      </c>
      <c r="G566">
        <f t="shared" si="5087"/>
        <v>64</v>
      </c>
      <c r="H566">
        <f t="shared" si="4652"/>
        <v>86</v>
      </c>
      <c r="J566" t="str">
        <f t="shared" ref="J566:J597" si="5088">LEFT($B566,C566-1)</f>
        <v>584</v>
      </c>
      <c r="K566" t="str">
        <f t="shared" ref="K566:K597" si="5089">MID($B566, C566+1,D566-C566-1)</f>
        <v>Semiramis</v>
      </c>
      <c r="L566" s="2" t="s">
        <v>385</v>
      </c>
      <c r="M566" s="4">
        <f t="shared" si="4655"/>
        <v>-2.5037102818619799</v>
      </c>
      <c r="N566" s="4">
        <f t="shared" si="4656"/>
        <v>-0.99816010675630096</v>
      </c>
      <c r="O566" s="4">
        <f t="shared" si="4657"/>
        <v>-0.996565071101295</v>
      </c>
      <c r="Q566" t="str">
        <f t="shared" ref="Q566:Q597" si="5090">J566</f>
        <v>584</v>
      </c>
      <c r="R566" t="str">
        <f t="shared" ref="R566:R597" si="5091">K566</f>
        <v>Semiramis</v>
      </c>
      <c r="S566" s="4">
        <f t="shared" ref="S566:S597" si="5092">M566</f>
        <v>-2.5037102818619799</v>
      </c>
      <c r="T566" s="4">
        <f t="shared" ref="T566:T597" si="5093">N566</f>
        <v>-0.99816010675630096</v>
      </c>
      <c r="U566" s="4">
        <f t="shared" ref="U566:U597" si="5094">O566</f>
        <v>-0.996565071101295</v>
      </c>
      <c r="V566" s="4">
        <f t="shared" ref="V566:V597" si="5095">M567</f>
        <v>4.9000320340257704E-3</v>
      </c>
      <c r="W566" s="4">
        <f t="shared" ref="W566:W597" si="5096">N567</f>
        <v>-7.1596664240747296E-3</v>
      </c>
      <c r="X566" s="4">
        <f t="shared" ref="X566:X597" si="5097">O567</f>
        <v>-2.4631873157375901E-3</v>
      </c>
    </row>
    <row r="567" spans="2:24" x14ac:dyDescent="0.35">
      <c r="B567" t="s">
        <v>974</v>
      </c>
      <c r="D567">
        <f t="shared" ref="D567:D598" si="5098">FIND("vx,vy,vz ",$B567)</f>
        <v>1</v>
      </c>
      <c r="E567">
        <f t="shared" ref="E567" si="5099">FIND(" ",$B567,D567+8)</f>
        <v>9</v>
      </c>
      <c r="F567">
        <f t="shared" ref="F567:G567" si="5100">FIND(" ",$B567,E567+1)</f>
        <v>30</v>
      </c>
      <c r="G567">
        <f t="shared" si="5100"/>
        <v>52</v>
      </c>
      <c r="H567">
        <f t="shared" si="4652"/>
        <v>74</v>
      </c>
      <c r="J567" t="str">
        <f t="shared" ref="J567:J598" si="5101">LEFT($B567,D567-1)</f>
        <v/>
      </c>
      <c r="L567" s="2" t="s">
        <v>386</v>
      </c>
      <c r="M567" s="4">
        <f t="shared" si="4655"/>
        <v>4.9000320340257704E-3</v>
      </c>
      <c r="N567" s="4">
        <f t="shared" si="4656"/>
        <v>-7.1596664240747296E-3</v>
      </c>
      <c r="O567" s="4">
        <f t="shared" si="4657"/>
        <v>-2.4631873157375901E-3</v>
      </c>
    </row>
    <row r="568" spans="2:24" x14ac:dyDescent="0.35">
      <c r="B568" t="s">
        <v>504</v>
      </c>
      <c r="C568">
        <f t="shared" ref="C568:C599" si="5102">FIND(" ",$B568)</f>
        <v>4</v>
      </c>
      <c r="D568">
        <f t="shared" ref="D568:D599" si="5103">FIND(" x,y,z ",$B568)</f>
        <v>11</v>
      </c>
      <c r="E568">
        <f t="shared" ref="E568" si="5104">FIND(" ",$B568,D568+5)</f>
        <v>17</v>
      </c>
      <c r="F568">
        <f t="shared" ref="F568:G568" si="5105">FIND(" ",$B568,E568+1)</f>
        <v>38</v>
      </c>
      <c r="G568">
        <f t="shared" si="5105"/>
        <v>59</v>
      </c>
      <c r="H568">
        <f t="shared" si="4652"/>
        <v>80</v>
      </c>
      <c r="J568" t="str">
        <f t="shared" ref="J568:J599" si="5106">LEFT($B568,C568-1)</f>
        <v>585</v>
      </c>
      <c r="K568" t="str">
        <f t="shared" ref="K568:K599" si="5107">MID($B568, C568+1,D568-C568-1)</f>
        <v>Bilkis</v>
      </c>
      <c r="L568" s="2" t="s">
        <v>385</v>
      </c>
      <c r="M568" s="4">
        <f t="shared" si="4655"/>
        <v>1.9127912863293099</v>
      </c>
      <c r="N568" s="4">
        <f t="shared" si="4656"/>
        <v>1.53947893051061</v>
      </c>
      <c r="O568" s="4">
        <f t="shared" si="4657"/>
        <v>0.44091214926497002</v>
      </c>
      <c r="Q568" t="str">
        <f t="shared" ref="Q568:Q599" si="5108">J568</f>
        <v>585</v>
      </c>
      <c r="R568" t="str">
        <f t="shared" ref="R568:R599" si="5109">K568</f>
        <v>Bilkis</v>
      </c>
      <c r="S568" s="4">
        <f t="shared" ref="S568:S599" si="5110">M568</f>
        <v>1.9127912863293099</v>
      </c>
      <c r="T568" s="4">
        <f t="shared" ref="T568:T599" si="5111">N568</f>
        <v>1.53947893051061</v>
      </c>
      <c r="U568" s="4">
        <f t="shared" ref="U568:U599" si="5112">O568</f>
        <v>0.44091214926497002</v>
      </c>
      <c r="V568" s="4">
        <f t="shared" ref="V568:V599" si="5113">M569</f>
        <v>-7.9075294787164397E-3</v>
      </c>
      <c r="W568" s="4">
        <f t="shared" ref="W568:W599" si="5114">N569</f>
        <v>6.9994648581328204E-3</v>
      </c>
      <c r="X568" s="4">
        <f t="shared" ref="X568:X599" si="5115">O569</f>
        <v>1.97659791951032E-3</v>
      </c>
    </row>
    <row r="569" spans="2:24" x14ac:dyDescent="0.35">
      <c r="B569" t="s">
        <v>975</v>
      </c>
      <c r="D569">
        <f t="shared" ref="D569:D600" si="5116">FIND("vx,vy,vz ",$B569)</f>
        <v>1</v>
      </c>
      <c r="E569">
        <f t="shared" ref="E569" si="5117">FIND(" ",$B569,D569+8)</f>
        <v>9</v>
      </c>
      <c r="F569">
        <f t="shared" ref="F569:G569" si="5118">FIND(" ",$B569,E569+1)</f>
        <v>31</v>
      </c>
      <c r="G569">
        <f t="shared" si="5118"/>
        <v>52</v>
      </c>
      <c r="H569">
        <f t="shared" si="4652"/>
        <v>73</v>
      </c>
      <c r="J569" t="str">
        <f t="shared" ref="J569:J600" si="5119">LEFT($B569,D569-1)</f>
        <v/>
      </c>
      <c r="L569" s="2" t="s">
        <v>386</v>
      </c>
      <c r="M569" s="4">
        <f t="shared" si="4655"/>
        <v>-7.9075294787164397E-3</v>
      </c>
      <c r="N569" s="4">
        <f t="shared" si="4656"/>
        <v>6.9994648581328204E-3</v>
      </c>
      <c r="O569" s="4">
        <f t="shared" si="4657"/>
        <v>1.97659791951032E-3</v>
      </c>
    </row>
    <row r="570" spans="2:24" x14ac:dyDescent="0.35">
      <c r="B570" t="s">
        <v>976</v>
      </c>
      <c r="C570">
        <f t="shared" ref="C570:C601" si="5120">FIND(" ",$B570)</f>
        <v>4</v>
      </c>
      <c r="D570">
        <f t="shared" ref="D570:D601" si="5121">FIND(" x,y,z ",$B570)</f>
        <v>12</v>
      </c>
      <c r="E570">
        <f t="shared" ref="E570" si="5122">FIND(" ",$B570,D570+5)</f>
        <v>18</v>
      </c>
      <c r="F570">
        <f t="shared" ref="F570:G570" si="5123">FIND(" ",$B570,E570+1)</f>
        <v>39</v>
      </c>
      <c r="G570">
        <f t="shared" si="5123"/>
        <v>61</v>
      </c>
      <c r="H570">
        <f t="shared" si="4652"/>
        <v>83</v>
      </c>
      <c r="J570" t="str">
        <f t="shared" ref="J570:J601" si="5124">LEFT($B570,C570-1)</f>
        <v>591</v>
      </c>
      <c r="K570" t="str">
        <f t="shared" ref="K570:K601" si="5125">MID($B570, C570+1,D570-C570-1)</f>
        <v>Irmgard</v>
      </c>
      <c r="L570" s="2" t="s">
        <v>385</v>
      </c>
      <c r="M570" s="4">
        <f t="shared" si="4655"/>
        <v>3.0014740102716702</v>
      </c>
      <c r="N570" s="4">
        <f t="shared" si="4656"/>
        <v>-0.87239239973454596</v>
      </c>
      <c r="O570" s="4">
        <f t="shared" si="4657"/>
        <v>-0.27167494745028897</v>
      </c>
      <c r="Q570" t="str">
        <f t="shared" ref="Q570:Q601" si="5126">J570</f>
        <v>591</v>
      </c>
      <c r="R570" t="str">
        <f t="shared" ref="R570:R601" si="5127">K570</f>
        <v>Irmgard</v>
      </c>
      <c r="S570" s="4">
        <f t="shared" ref="S570:S601" si="5128">M570</f>
        <v>3.0014740102716702</v>
      </c>
      <c r="T570" s="4">
        <f t="shared" ref="T570:T601" si="5129">N570</f>
        <v>-0.87239239973454596</v>
      </c>
      <c r="U570" s="4">
        <f t="shared" ref="U570:U601" si="5130">O570</f>
        <v>-0.27167494745028897</v>
      </c>
      <c r="V570" s="4">
        <f t="shared" ref="V570:V601" si="5131">M571</f>
        <v>3.4122794652118502E-3</v>
      </c>
      <c r="W570" s="4">
        <f t="shared" ref="W570:W601" si="5132">N571</f>
        <v>6.5158194165298999E-3</v>
      </c>
      <c r="X570" s="4">
        <f t="shared" ref="X570:X601" si="5133">O571</f>
        <v>4.9163847202910302E-3</v>
      </c>
    </row>
    <row r="571" spans="2:24" x14ac:dyDescent="0.35">
      <c r="B571" t="s">
        <v>505</v>
      </c>
      <c r="D571">
        <f t="shared" ref="D571:D602" si="5134">FIND("vx,vy,vz ",$B571)</f>
        <v>1</v>
      </c>
      <c r="E571">
        <f t="shared" ref="E571" si="5135">FIND(" ",$B571,D571+8)</f>
        <v>9</v>
      </c>
      <c r="F571">
        <f t="shared" ref="F571:G571" si="5136">FIND(" ",$B571,E571+1)</f>
        <v>30</v>
      </c>
      <c r="G571">
        <f t="shared" si="5136"/>
        <v>51</v>
      </c>
      <c r="H571">
        <f t="shared" si="4652"/>
        <v>72</v>
      </c>
      <c r="J571" t="str">
        <f t="shared" ref="J571:J602" si="5137">LEFT($B571,D571-1)</f>
        <v/>
      </c>
      <c r="L571" s="2" t="s">
        <v>386</v>
      </c>
      <c r="M571" s="4">
        <f t="shared" si="4655"/>
        <v>3.4122794652118502E-3</v>
      </c>
      <c r="N571" s="4">
        <f t="shared" si="4656"/>
        <v>6.5158194165298999E-3</v>
      </c>
      <c r="O571" s="4">
        <f t="shared" si="4657"/>
        <v>4.9163847202910302E-3</v>
      </c>
    </row>
    <row r="572" spans="2:24" x14ac:dyDescent="0.35">
      <c r="B572" t="s">
        <v>977</v>
      </c>
      <c r="C572">
        <f t="shared" ref="C572:C603" si="5138">FIND(" ",$B572)</f>
        <v>4</v>
      </c>
      <c r="D572">
        <f t="shared" ref="D572:D603" si="5139">FIND(" x,y,z ",$B572)</f>
        <v>12</v>
      </c>
      <c r="E572">
        <f t="shared" ref="E572" si="5140">FIND(" ",$B572,D572+5)</f>
        <v>18</v>
      </c>
      <c r="F572">
        <f t="shared" ref="F572:G572" si="5141">FIND(" ",$B572,E572+1)</f>
        <v>40</v>
      </c>
      <c r="G572">
        <f t="shared" si="5141"/>
        <v>62</v>
      </c>
      <c r="H572">
        <f t="shared" si="4652"/>
        <v>84</v>
      </c>
      <c r="J572" t="str">
        <f t="shared" ref="J572:J603" si="5142">LEFT($B572,C572-1)</f>
        <v>593</v>
      </c>
      <c r="K572" t="str">
        <f t="shared" ref="K572:K603" si="5143">MID($B572, C572+1,D572-C572-1)</f>
        <v>Titania</v>
      </c>
      <c r="L572" s="2" t="s">
        <v>385</v>
      </c>
      <c r="M572" s="4">
        <f t="shared" si="4655"/>
        <v>-0.42614295482384201</v>
      </c>
      <c r="N572" s="4">
        <f t="shared" si="4656"/>
        <v>-2.8750729155064199</v>
      </c>
      <c r="O572" s="4">
        <f t="shared" si="4657"/>
        <v>-1.3518502741407901</v>
      </c>
      <c r="Q572" t="str">
        <f t="shared" ref="Q572:Q603" si="5144">J572</f>
        <v>593</v>
      </c>
      <c r="R572" t="str">
        <f t="shared" ref="R572:R603" si="5145">K572</f>
        <v>Titania</v>
      </c>
      <c r="S572" s="4">
        <f t="shared" ref="S572:S603" si="5146">M572</f>
        <v>-0.42614295482384201</v>
      </c>
      <c r="T572" s="4">
        <f t="shared" ref="T572:T603" si="5147">N572</f>
        <v>-2.8750729155064199</v>
      </c>
      <c r="U572" s="4">
        <f t="shared" ref="U572:U603" si="5148">O572</f>
        <v>-1.3518502741407901</v>
      </c>
      <c r="V572" s="4">
        <f t="shared" ref="V572:V603" si="5149">M573</f>
        <v>8.0433208556262101E-3</v>
      </c>
      <c r="W572" s="4">
        <f t="shared" ref="W572:W603" si="5150">N573</f>
        <v>-8.0061958234517395E-4</v>
      </c>
      <c r="X572" s="4">
        <f t="shared" ref="X572:X603" si="5151">O573</f>
        <v>-3.0936550450376501E-3</v>
      </c>
    </row>
    <row r="573" spans="2:24" x14ac:dyDescent="0.35">
      <c r="B573" t="s">
        <v>978</v>
      </c>
      <c r="D573">
        <f t="shared" ref="D573:D604" si="5152">FIND("vx,vy,vz ",$B573)</f>
        <v>1</v>
      </c>
      <c r="E573">
        <f t="shared" ref="E573" si="5153">FIND(" ",$B573,D573+8)</f>
        <v>9</v>
      </c>
      <c r="F573">
        <f t="shared" ref="F573:G573" si="5154">FIND(" ",$B573,E573+1)</f>
        <v>30</v>
      </c>
      <c r="G573">
        <f t="shared" si="5154"/>
        <v>52</v>
      </c>
      <c r="H573">
        <f t="shared" si="4652"/>
        <v>74</v>
      </c>
      <c r="J573" t="str">
        <f t="shared" ref="J573:J604" si="5155">LEFT($B573,D573-1)</f>
        <v/>
      </c>
      <c r="L573" s="2" t="s">
        <v>386</v>
      </c>
      <c r="M573" s="4">
        <f t="shared" si="4655"/>
        <v>8.0433208556262101E-3</v>
      </c>
      <c r="N573" s="4">
        <f t="shared" si="4656"/>
        <v>-8.0061958234517395E-4</v>
      </c>
      <c r="O573" s="4">
        <f t="shared" si="4657"/>
        <v>-3.0936550450376501E-3</v>
      </c>
    </row>
    <row r="574" spans="2:24" x14ac:dyDescent="0.35">
      <c r="B574" t="s">
        <v>979</v>
      </c>
      <c r="C574">
        <f t="shared" ref="C574:C605" si="5156">FIND(" ",$B574)</f>
        <v>4</v>
      </c>
      <c r="D574">
        <f t="shared" ref="D574:D605" si="5157">FIND(" x,y,z ",$B574)</f>
        <v>13</v>
      </c>
      <c r="E574">
        <f t="shared" ref="E574" si="5158">FIND(" ",$B574,D574+5)</f>
        <v>19</v>
      </c>
      <c r="F574">
        <f t="shared" ref="F574:G574" si="5159">FIND(" ",$B574,E574+1)</f>
        <v>41</v>
      </c>
      <c r="G574">
        <f t="shared" si="5159"/>
        <v>63</v>
      </c>
      <c r="H574">
        <f t="shared" si="4652"/>
        <v>85</v>
      </c>
      <c r="J574" t="str">
        <f t="shared" ref="J574:J605" si="5160">LEFT($B574,C574-1)</f>
        <v>595</v>
      </c>
      <c r="K574" t="str">
        <f t="shared" ref="K574:K605" si="5161">MID($B574, C574+1,D574-C574-1)</f>
        <v>Polyxena</v>
      </c>
      <c r="L574" s="2" t="s">
        <v>385</v>
      </c>
      <c r="M574" s="4">
        <f t="shared" si="4655"/>
        <v>-2.2752792975583001</v>
      </c>
      <c r="N574" s="4">
        <f t="shared" si="4656"/>
        <v>-1.7872300837454</v>
      </c>
      <c r="O574" s="4">
        <f t="shared" si="4657"/>
        <v>-1.09145238102645</v>
      </c>
      <c r="Q574" t="str">
        <f t="shared" ref="Q574:Q605" si="5162">J574</f>
        <v>595</v>
      </c>
      <c r="R574" t="str">
        <f t="shared" ref="R574:R605" si="5163">K574</f>
        <v>Polyxena</v>
      </c>
      <c r="S574" s="4">
        <f t="shared" ref="S574:S605" si="5164">M574</f>
        <v>-2.2752792975583001</v>
      </c>
      <c r="T574" s="4">
        <f t="shared" ref="T574:T605" si="5165">N574</f>
        <v>-1.7872300837454</v>
      </c>
      <c r="U574" s="4">
        <f t="shared" ref="U574:U605" si="5166">O574</f>
        <v>-1.09145238102645</v>
      </c>
      <c r="V574" s="4">
        <f t="shared" ref="V574:V605" si="5167">M575</f>
        <v>6.9469763594112296E-3</v>
      </c>
      <c r="W574" s="4">
        <f t="shared" ref="W574:W605" si="5168">N575</f>
        <v>-4.8478608910674801E-3</v>
      </c>
      <c r="X574" s="4">
        <f t="shared" ref="X574:X605" si="5169">O575</f>
        <v>-5.22880702665758E-3</v>
      </c>
    </row>
    <row r="575" spans="2:24" x14ac:dyDescent="0.35">
      <c r="B575" t="s">
        <v>980</v>
      </c>
      <c r="D575">
        <f t="shared" ref="D575:D606" si="5170">FIND("vx,vy,vz ",$B575)</f>
        <v>1</v>
      </c>
      <c r="E575">
        <f t="shared" ref="E575" si="5171">FIND(" ",$B575,D575+8)</f>
        <v>9</v>
      </c>
      <c r="F575">
        <f t="shared" ref="F575:G575" si="5172">FIND(" ",$B575,E575+1)</f>
        <v>30</v>
      </c>
      <c r="G575">
        <f t="shared" si="5172"/>
        <v>52</v>
      </c>
      <c r="H575">
        <f t="shared" si="4652"/>
        <v>74</v>
      </c>
      <c r="J575" t="str">
        <f t="shared" ref="J575:J606" si="5173">LEFT($B575,D575-1)</f>
        <v/>
      </c>
      <c r="L575" s="2" t="s">
        <v>386</v>
      </c>
      <c r="M575" s="4">
        <f t="shared" si="4655"/>
        <v>6.9469763594112296E-3</v>
      </c>
      <c r="N575" s="4">
        <f t="shared" si="4656"/>
        <v>-4.8478608910674801E-3</v>
      </c>
      <c r="O575" s="4">
        <f t="shared" si="4657"/>
        <v>-5.22880702665758E-3</v>
      </c>
    </row>
    <row r="576" spans="2:24" x14ac:dyDescent="0.35">
      <c r="B576" t="s">
        <v>506</v>
      </c>
      <c r="C576">
        <f t="shared" ref="C576:C607" si="5174">FIND(" ",$B576)</f>
        <v>4</v>
      </c>
      <c r="D576">
        <f t="shared" ref="D576:D607" si="5175">FIND(" x,y,z ",$B576)</f>
        <v>12</v>
      </c>
      <c r="E576">
        <f t="shared" ref="E576" si="5176">FIND(" ",$B576,D576+5)</f>
        <v>18</v>
      </c>
      <c r="F576">
        <f t="shared" ref="F576:G576" si="5177">FIND(" ",$B576,E576+1)</f>
        <v>39</v>
      </c>
      <c r="G576">
        <f t="shared" si="5177"/>
        <v>60</v>
      </c>
      <c r="H576">
        <f t="shared" si="4652"/>
        <v>81</v>
      </c>
      <c r="J576" t="str">
        <f t="shared" ref="J576:J607" si="5178">LEFT($B576,C576-1)</f>
        <v>596</v>
      </c>
      <c r="K576" t="str">
        <f t="shared" ref="K576:K607" si="5179">MID($B576, C576+1,D576-C576-1)</f>
        <v>Scheila</v>
      </c>
      <c r="L576" s="2" t="s">
        <v>385</v>
      </c>
      <c r="M576" s="4">
        <f t="shared" si="4655"/>
        <v>2.0682493215734801</v>
      </c>
      <c r="N576" s="4">
        <f t="shared" si="4656"/>
        <v>2.5596306856106099</v>
      </c>
      <c r="O576" s="4">
        <f t="shared" si="4657"/>
        <v>0.79357766076649405</v>
      </c>
      <c r="Q576" t="str">
        <f t="shared" ref="Q576:Q607" si="5180">J576</f>
        <v>596</v>
      </c>
      <c r="R576" t="str">
        <f t="shared" ref="R576:R607" si="5181">K576</f>
        <v>Scheila</v>
      </c>
      <c r="S576" s="4">
        <f t="shared" ref="S576:S607" si="5182">M576</f>
        <v>2.0682493215734801</v>
      </c>
      <c r="T576" s="4">
        <f t="shared" ref="T576:T607" si="5183">N576</f>
        <v>2.5596306856106099</v>
      </c>
      <c r="U576" s="4">
        <f t="shared" ref="U576:U607" si="5184">O576</f>
        <v>0.79357766076649405</v>
      </c>
      <c r="V576" s="4">
        <f t="shared" ref="V576:V607" si="5185">M577</f>
        <v>-6.1900473192950198E-3</v>
      </c>
      <c r="W576" s="4">
        <f t="shared" ref="W576:W607" si="5186">N577</f>
        <v>4.3437810714257296E-3</v>
      </c>
      <c r="X576" s="4">
        <f t="shared" ref="X576:X607" si="5187">O577</f>
        <v>4.0706405521582899E-3</v>
      </c>
    </row>
    <row r="577" spans="2:24" x14ac:dyDescent="0.35">
      <c r="B577" t="s">
        <v>981</v>
      </c>
      <c r="D577">
        <f t="shared" ref="D577:D608" si="5188">FIND("vx,vy,vz ",$B577)</f>
        <v>1</v>
      </c>
      <c r="E577">
        <f t="shared" ref="E577" si="5189">FIND(" ",$B577,D577+8)</f>
        <v>9</v>
      </c>
      <c r="F577">
        <f t="shared" ref="F577:G577" si="5190">FIND(" ",$B577,E577+1)</f>
        <v>31</v>
      </c>
      <c r="G577">
        <f t="shared" si="5190"/>
        <v>52</v>
      </c>
      <c r="H577">
        <f t="shared" si="4652"/>
        <v>73</v>
      </c>
      <c r="J577" t="str">
        <f t="shared" ref="J577:J608" si="5191">LEFT($B577,D577-1)</f>
        <v/>
      </c>
      <c r="L577" s="2" t="s">
        <v>386</v>
      </c>
      <c r="M577" s="4">
        <f t="shared" si="4655"/>
        <v>-6.1900473192950198E-3</v>
      </c>
      <c r="N577" s="4">
        <f t="shared" si="4656"/>
        <v>4.3437810714257296E-3</v>
      </c>
      <c r="O577" s="4">
        <f t="shared" si="4657"/>
        <v>4.0706405521582899E-3</v>
      </c>
    </row>
    <row r="578" spans="2:24" x14ac:dyDescent="0.35">
      <c r="B578" t="s">
        <v>982</v>
      </c>
      <c r="C578">
        <f t="shared" ref="C578:C609" si="5192">FIND(" ",$B578)</f>
        <v>4</v>
      </c>
      <c r="D578">
        <f t="shared" ref="D578:D609" si="5193">FIND(" x,y,z ",$B578)</f>
        <v>12</v>
      </c>
      <c r="E578">
        <f t="shared" ref="E578" si="5194">FIND(" ",$B578,D578+5)</f>
        <v>18</v>
      </c>
      <c r="F578">
        <f t="shared" ref="F578:G578" si="5195">FIND(" ",$B578,E578+1)</f>
        <v>40</v>
      </c>
      <c r="G578">
        <f t="shared" si="5195"/>
        <v>61</v>
      </c>
      <c r="H578">
        <f t="shared" si="4652"/>
        <v>82</v>
      </c>
      <c r="J578" t="str">
        <f t="shared" ref="J578:J609" si="5196">LEFT($B578,C578-1)</f>
        <v>598</v>
      </c>
      <c r="K578" t="str">
        <f t="shared" ref="K578:K609" si="5197">MID($B578, C578+1,D578-C578-1)</f>
        <v>Octavia</v>
      </c>
      <c r="L578" s="2" t="s">
        <v>385</v>
      </c>
      <c r="M578" s="4">
        <f t="shared" si="4655"/>
        <v>-1.5085230422474301</v>
      </c>
      <c r="N578" s="4">
        <f t="shared" si="4656"/>
        <v>1.9462583572158501</v>
      </c>
      <c r="O578" s="4">
        <f t="shared" si="4657"/>
        <v>1.1741141090040801</v>
      </c>
      <c r="Q578" t="str">
        <f t="shared" ref="Q578:Q609" si="5198">J578</f>
        <v>598</v>
      </c>
      <c r="R578" t="str">
        <f t="shared" ref="R578:R609" si="5199">K578</f>
        <v>Octavia</v>
      </c>
      <c r="S578" s="4">
        <f t="shared" ref="S578:S609" si="5200">M578</f>
        <v>-1.5085230422474301</v>
      </c>
      <c r="T578" s="4">
        <f t="shared" ref="T578:T609" si="5201">N578</f>
        <v>1.9462583572158501</v>
      </c>
      <c r="U578" s="4">
        <f t="shared" ref="U578:U609" si="5202">O578</f>
        <v>1.1741141090040801</v>
      </c>
      <c r="V578" s="4">
        <f t="shared" ref="V578:V609" si="5203">M579</f>
        <v>-9.6252038901166893E-3</v>
      </c>
      <c r="W578" s="4">
        <f t="shared" ref="W578:W609" si="5204">N579</f>
        <v>-4.1008408475876699E-3</v>
      </c>
      <c r="X578" s="4">
        <f t="shared" ref="X578:X609" si="5205">O579</f>
        <v>5.2569632844586196E-4</v>
      </c>
    </row>
    <row r="579" spans="2:24" x14ac:dyDescent="0.35">
      <c r="B579" t="s">
        <v>983</v>
      </c>
      <c r="D579">
        <f t="shared" ref="D579:D610" si="5206">FIND("vx,vy,vz ",$B579)</f>
        <v>1</v>
      </c>
      <c r="E579">
        <f t="shared" ref="E579" si="5207">FIND(" ",$B579,D579+8)</f>
        <v>9</v>
      </c>
      <c r="F579">
        <f t="shared" ref="F579:G579" si="5208">FIND(" ",$B579,E579+1)</f>
        <v>31</v>
      </c>
      <c r="G579">
        <f t="shared" si="5208"/>
        <v>53</v>
      </c>
      <c r="H579">
        <f t="shared" si="4652"/>
        <v>74</v>
      </c>
      <c r="J579" t="str">
        <f t="shared" ref="J579:J610" si="5209">LEFT($B579,D579-1)</f>
        <v/>
      </c>
      <c r="L579" s="2" t="s">
        <v>386</v>
      </c>
      <c r="M579" s="4">
        <f t="shared" si="4655"/>
        <v>-9.6252038901166893E-3</v>
      </c>
      <c r="N579" s="4">
        <f t="shared" si="4656"/>
        <v>-4.1008408475876699E-3</v>
      </c>
      <c r="O579" s="4">
        <f t="shared" si="4657"/>
        <v>5.2569632844586196E-4</v>
      </c>
    </row>
    <row r="580" spans="2:24" x14ac:dyDescent="0.35">
      <c r="B580" t="s">
        <v>984</v>
      </c>
      <c r="C580">
        <f t="shared" ref="C580:C611" si="5210">FIND(" ",$B580)</f>
        <v>4</v>
      </c>
      <c r="D580">
        <f t="shared" ref="D580:D611" si="5211">FIND(" x,y,z ",$B580)</f>
        <v>10</v>
      </c>
      <c r="E580">
        <f t="shared" ref="E580" si="5212">FIND(" ",$B580,D580+5)</f>
        <v>16</v>
      </c>
      <c r="F580">
        <f t="shared" ref="F580:G580" si="5213">FIND(" ",$B580,E580+1)</f>
        <v>38</v>
      </c>
      <c r="G580">
        <f t="shared" si="5213"/>
        <v>59</v>
      </c>
      <c r="H580">
        <f t="shared" si="4652"/>
        <v>80</v>
      </c>
      <c r="J580" t="str">
        <f t="shared" ref="J580:J611" si="5214">LEFT($B580,C580-1)</f>
        <v>599</v>
      </c>
      <c r="K580" t="str">
        <f t="shared" ref="K580:K611" si="5215">MID($B580, C580+1,D580-C580-1)</f>
        <v>Luisa</v>
      </c>
      <c r="L580" s="2" t="s">
        <v>385</v>
      </c>
      <c r="M580" s="4">
        <f t="shared" si="4655"/>
        <v>-2.8961667489613401</v>
      </c>
      <c r="N580" s="4">
        <f t="shared" si="4656"/>
        <v>1.2731958011889699</v>
      </c>
      <c r="O580" s="4">
        <f t="shared" si="4657"/>
        <v>1.6408184036180999</v>
      </c>
      <c r="Q580" t="str">
        <f t="shared" ref="Q580:Q611" si="5216">J580</f>
        <v>599</v>
      </c>
      <c r="R580" t="str">
        <f t="shared" ref="R580:R611" si="5217">K580</f>
        <v>Luisa</v>
      </c>
      <c r="S580" s="4">
        <f t="shared" ref="S580:S611" si="5218">M580</f>
        <v>-2.8961667489613401</v>
      </c>
      <c r="T580" s="4">
        <f t="shared" ref="T580:T611" si="5219">N580</f>
        <v>1.2731958011889699</v>
      </c>
      <c r="U580" s="4">
        <f t="shared" ref="U580:U611" si="5220">O580</f>
        <v>1.6408184036180999</v>
      </c>
      <c r="V580" s="4">
        <f t="shared" ref="V580:V611" si="5221">M581</f>
        <v>-4.6598660016017902E-3</v>
      </c>
      <c r="W580" s="4">
        <f t="shared" ref="W580:W611" si="5222">N581</f>
        <v>-5.4994076210234796E-3</v>
      </c>
      <c r="X580" s="4">
        <f t="shared" ref="X580:X611" si="5223">O581</f>
        <v>-2.7082960826293502E-3</v>
      </c>
    </row>
    <row r="581" spans="2:24" x14ac:dyDescent="0.35">
      <c r="B581" t="s">
        <v>985</v>
      </c>
      <c r="D581">
        <f t="shared" ref="D581:D612" si="5224">FIND("vx,vy,vz ",$B581)</f>
        <v>1</v>
      </c>
      <c r="E581">
        <f t="shared" ref="E581" si="5225">FIND(" ",$B581,D581+8)</f>
        <v>9</v>
      </c>
      <c r="F581">
        <f t="shared" ref="F581:G581" si="5226">FIND(" ",$B581,E581+1)</f>
        <v>31</v>
      </c>
      <c r="G581">
        <f t="shared" si="5226"/>
        <v>53</v>
      </c>
      <c r="H581">
        <f t="shared" si="4652"/>
        <v>75</v>
      </c>
      <c r="J581" t="str">
        <f t="shared" ref="J581:J612" si="5227">LEFT($B581,D581-1)</f>
        <v/>
      </c>
      <c r="L581" s="2" t="s">
        <v>386</v>
      </c>
      <c r="M581" s="4">
        <f t="shared" si="4655"/>
        <v>-4.6598660016017902E-3</v>
      </c>
      <c r="N581" s="4">
        <f t="shared" si="4656"/>
        <v>-5.4994076210234796E-3</v>
      </c>
      <c r="O581" s="4">
        <f t="shared" si="4657"/>
        <v>-2.7082960826293502E-3</v>
      </c>
    </row>
    <row r="582" spans="2:24" x14ac:dyDescent="0.35">
      <c r="B582" t="s">
        <v>507</v>
      </c>
      <c r="C582">
        <f t="shared" ref="C582:C613" si="5228">FIND(" ",$B582)</f>
        <v>4</v>
      </c>
      <c r="D582">
        <f t="shared" ref="D582:D613" si="5229">FIND(" x,y,z ",$B582)</f>
        <v>13</v>
      </c>
      <c r="E582">
        <f t="shared" ref="E582" si="5230">FIND(" ",$B582,D582+5)</f>
        <v>19</v>
      </c>
      <c r="F582">
        <f t="shared" ref="F582:G582" si="5231">FIND(" ",$B582,E582+1)</f>
        <v>40</v>
      </c>
      <c r="G582">
        <f t="shared" si="5231"/>
        <v>61</v>
      </c>
      <c r="H582">
        <f t="shared" ref="H582:H645" si="5232">LEN($B582)+1</f>
        <v>82</v>
      </c>
      <c r="J582" t="str">
        <f t="shared" ref="J582:J613" si="5233">LEFT($B582,C582-1)</f>
        <v>602</v>
      </c>
      <c r="K582" t="str">
        <f t="shared" ref="K582:K613" si="5234">MID($B582, C582+1,D582-C582-1)</f>
        <v>Marianna</v>
      </c>
      <c r="L582" s="2" t="s">
        <v>385</v>
      </c>
      <c r="M582" s="4">
        <f t="shared" ref="M582:M645" si="5235">VALUE(MID($B582,E582,F582-E582))</f>
        <v>2.2364214845334001</v>
      </c>
      <c r="N582" s="4">
        <f t="shared" ref="N582:N645" si="5236">VALUE(MID($B582,F582,G582-F582))</f>
        <v>0.25645702856036801</v>
      </c>
      <c r="O582" s="4">
        <f t="shared" ref="O582:O645" si="5237">VALUE(MID($B582,G582,H582-G582))</f>
        <v>0.53150249186683096</v>
      </c>
      <c r="Q582" t="str">
        <f t="shared" ref="Q582:Q613" si="5238">J582</f>
        <v>602</v>
      </c>
      <c r="R582" t="str">
        <f t="shared" ref="R582:R613" si="5239">K582</f>
        <v>Marianna</v>
      </c>
      <c r="S582" s="4">
        <f t="shared" ref="S582:S613" si="5240">M582</f>
        <v>2.2364214845334001</v>
      </c>
      <c r="T582" s="4">
        <f t="shared" ref="T582:T613" si="5241">N582</f>
        <v>0.25645702856036801</v>
      </c>
      <c r="U582" s="4">
        <f t="shared" ref="U582:U613" si="5242">O582</f>
        <v>0.53150249186683096</v>
      </c>
      <c r="V582" s="4">
        <f t="shared" ref="V582:V613" si="5243">M583</f>
        <v>-2.9877550399347902E-3</v>
      </c>
      <c r="W582" s="4">
        <f t="shared" ref="W582:W613" si="5244">N583</f>
        <v>1.00151703391458E-2</v>
      </c>
      <c r="X582" s="4">
        <f t="shared" ref="X582:X613" si="5245">O583</f>
        <v>7.1158274802497097E-3</v>
      </c>
    </row>
    <row r="583" spans="2:24" x14ac:dyDescent="0.35">
      <c r="B583" t="s">
        <v>986</v>
      </c>
      <c r="D583">
        <f t="shared" ref="D583:D614" si="5246">FIND("vx,vy,vz ",$B583)</f>
        <v>1</v>
      </c>
      <c r="E583">
        <f t="shared" ref="E583" si="5247">FIND(" ",$B583,D583+8)</f>
        <v>9</v>
      </c>
      <c r="F583">
        <f t="shared" ref="F583:G583" si="5248">FIND(" ",$B583,E583+1)</f>
        <v>31</v>
      </c>
      <c r="G583">
        <f t="shared" si="5248"/>
        <v>52</v>
      </c>
      <c r="H583">
        <f t="shared" si="5232"/>
        <v>73</v>
      </c>
      <c r="J583" t="str">
        <f t="shared" ref="J583:J614" si="5249">LEFT($B583,D583-1)</f>
        <v/>
      </c>
      <c r="L583" s="2" t="s">
        <v>386</v>
      </c>
      <c r="M583" s="4">
        <f t="shared" si="5235"/>
        <v>-2.9877550399347902E-3</v>
      </c>
      <c r="N583" s="4">
        <f t="shared" si="5236"/>
        <v>1.00151703391458E-2</v>
      </c>
      <c r="O583" s="4">
        <f t="shared" si="5237"/>
        <v>7.1158274802497097E-3</v>
      </c>
    </row>
    <row r="584" spans="2:24" x14ac:dyDescent="0.35">
      <c r="B584" t="s">
        <v>987</v>
      </c>
      <c r="C584">
        <f t="shared" ref="C584:C615" si="5250">FIND(" ",$B584)</f>
        <v>4</v>
      </c>
      <c r="D584">
        <f t="shared" ref="D584:D615" si="5251">FIND(" x,y,z ",$B584)</f>
        <v>13</v>
      </c>
      <c r="E584">
        <f t="shared" ref="E584" si="5252">FIND(" ",$B584,D584+5)</f>
        <v>19</v>
      </c>
      <c r="F584">
        <f t="shared" ref="F584:G584" si="5253">FIND(" ",$B584,E584+1)</f>
        <v>41</v>
      </c>
      <c r="G584">
        <f t="shared" si="5253"/>
        <v>63</v>
      </c>
      <c r="H584">
        <f t="shared" si="5232"/>
        <v>85</v>
      </c>
      <c r="J584" t="str">
        <f t="shared" ref="J584:J615" si="5254">LEFT($B584,C584-1)</f>
        <v>604</v>
      </c>
      <c r="K584" t="str">
        <f t="shared" ref="K584:K615" si="5255">MID($B584, C584+1,D584-C584-1)</f>
        <v>Tekmessa</v>
      </c>
      <c r="L584" s="2" t="s">
        <v>385</v>
      </c>
      <c r="M584" s="4">
        <f t="shared" si="5235"/>
        <v>-2.44349236497589</v>
      </c>
      <c r="N584" s="4">
        <f t="shared" si="5236"/>
        <v>-2.5536725549732702</v>
      </c>
      <c r="O584" s="4">
        <f t="shared" si="5237"/>
        <v>-1.29728904674089</v>
      </c>
      <c r="Q584" t="str">
        <f t="shared" ref="Q584:Q615" si="5256">J584</f>
        <v>604</v>
      </c>
      <c r="R584" t="str">
        <f t="shared" ref="R584:R615" si="5257">K584</f>
        <v>Tekmessa</v>
      </c>
      <c r="S584" s="4">
        <f t="shared" ref="S584:S615" si="5258">M584</f>
        <v>-2.44349236497589</v>
      </c>
      <c r="T584" s="4">
        <f t="shared" ref="T584:T615" si="5259">N584</f>
        <v>-2.5536725549732702</v>
      </c>
      <c r="U584" s="4">
        <f t="shared" ref="U584:U615" si="5260">O584</f>
        <v>-1.29728904674089</v>
      </c>
      <c r="V584" s="4">
        <f t="shared" ref="V584:V615" si="5261">M585</f>
        <v>6.1467623687872499E-3</v>
      </c>
      <c r="W584" s="4">
        <f t="shared" ref="W584:W615" si="5262">N585</f>
        <v>-4.4167703210352101E-3</v>
      </c>
      <c r="X584" s="4">
        <f t="shared" ref="X584:X615" si="5263">O585</f>
        <v>-2.4428165466851598E-3</v>
      </c>
    </row>
    <row r="585" spans="2:24" x14ac:dyDescent="0.35">
      <c r="B585" t="s">
        <v>988</v>
      </c>
      <c r="D585">
        <f t="shared" ref="D585:D616" si="5264">FIND("vx,vy,vz ",$B585)</f>
        <v>1</v>
      </c>
      <c r="E585">
        <f t="shared" ref="E585" si="5265">FIND(" ",$B585,D585+8)</f>
        <v>9</v>
      </c>
      <c r="F585">
        <f t="shared" ref="F585:G585" si="5266">FIND(" ",$B585,E585+1)</f>
        <v>30</v>
      </c>
      <c r="G585">
        <f t="shared" si="5266"/>
        <v>52</v>
      </c>
      <c r="H585">
        <f t="shared" si="5232"/>
        <v>74</v>
      </c>
      <c r="J585" t="str">
        <f t="shared" ref="J585:J616" si="5267">LEFT($B585,D585-1)</f>
        <v/>
      </c>
      <c r="L585" s="2" t="s">
        <v>386</v>
      </c>
      <c r="M585" s="4">
        <f t="shared" si="5235"/>
        <v>6.1467623687872499E-3</v>
      </c>
      <c r="N585" s="4">
        <f t="shared" si="5236"/>
        <v>-4.4167703210352101E-3</v>
      </c>
      <c r="O585" s="4">
        <f t="shared" si="5237"/>
        <v>-2.4428165466851598E-3</v>
      </c>
    </row>
    <row r="586" spans="2:24" x14ac:dyDescent="0.35">
      <c r="B586" t="s">
        <v>989</v>
      </c>
      <c r="C586">
        <f t="shared" ref="C586:C617" si="5268">FIND(" ",$B586)</f>
        <v>4</v>
      </c>
      <c r="D586">
        <f t="shared" ref="D586:D617" si="5269">FIND(" x,y,z ",$B586)</f>
        <v>13</v>
      </c>
      <c r="E586">
        <f t="shared" ref="E586" si="5270">FIND(" ",$B586,D586+5)</f>
        <v>19</v>
      </c>
      <c r="F586">
        <f t="shared" ref="F586:G586" si="5271">FIND(" ",$B586,E586+1)</f>
        <v>40</v>
      </c>
      <c r="G586">
        <f t="shared" si="5271"/>
        <v>61</v>
      </c>
      <c r="H586">
        <f t="shared" si="5232"/>
        <v>83</v>
      </c>
      <c r="J586" t="str">
        <f t="shared" ref="J586:J617" si="5272">LEFT($B586,C586-1)</f>
        <v>618</v>
      </c>
      <c r="K586" t="str">
        <f t="shared" ref="K586:K617" si="5273">MID($B586, C586+1,D586-C586-1)</f>
        <v>Elfriede</v>
      </c>
      <c r="L586" s="2" t="s">
        <v>385</v>
      </c>
      <c r="M586" s="4">
        <f t="shared" si="5235"/>
        <v>2.5160971279459901</v>
      </c>
      <c r="N586" s="4">
        <f t="shared" si="5236"/>
        <v>1.51017614087257</v>
      </c>
      <c r="O586" s="4">
        <f t="shared" si="5237"/>
        <v>-0.283377085143805</v>
      </c>
      <c r="Q586" t="str">
        <f t="shared" ref="Q586:Q617" si="5274">J586</f>
        <v>618</v>
      </c>
      <c r="R586" t="str">
        <f t="shared" ref="R586:R617" si="5275">K586</f>
        <v>Elfriede</v>
      </c>
      <c r="S586" s="4">
        <f t="shared" ref="S586:S617" si="5276">M586</f>
        <v>2.5160971279459901</v>
      </c>
      <c r="T586" s="4">
        <f t="shared" ref="T586:T617" si="5277">N586</f>
        <v>1.51017614087257</v>
      </c>
      <c r="U586" s="4">
        <f t="shared" ref="U586:U617" si="5278">O586</f>
        <v>-0.283377085143805</v>
      </c>
      <c r="V586" s="4">
        <f t="shared" ref="V586:V617" si="5279">M587</f>
        <v>-4.1572101445040898E-3</v>
      </c>
      <c r="W586" s="4">
        <f t="shared" ref="W586:W617" si="5280">N587</f>
        <v>8.6844694487879202E-3</v>
      </c>
      <c r="X586" s="4">
        <f t="shared" ref="X586:X617" si="5281">O587</f>
        <v>3.8852090906454201E-3</v>
      </c>
    </row>
    <row r="587" spans="2:24" x14ac:dyDescent="0.35">
      <c r="B587" t="s">
        <v>990</v>
      </c>
      <c r="D587">
        <f t="shared" ref="D587:D618" si="5282">FIND("vx,vy,vz ",$B587)</f>
        <v>1</v>
      </c>
      <c r="E587">
        <f t="shared" ref="E587" si="5283">FIND(" ",$B587,D587+8)</f>
        <v>9</v>
      </c>
      <c r="F587">
        <f t="shared" ref="F587:G587" si="5284">FIND(" ",$B587,E587+1)</f>
        <v>31</v>
      </c>
      <c r="G587">
        <f t="shared" si="5284"/>
        <v>52</v>
      </c>
      <c r="H587">
        <f t="shared" si="5232"/>
        <v>73</v>
      </c>
      <c r="J587" t="str">
        <f t="shared" ref="J587:J618" si="5285">LEFT($B587,D587-1)</f>
        <v/>
      </c>
      <c r="L587" s="2" t="s">
        <v>386</v>
      </c>
      <c r="M587" s="4">
        <f t="shared" si="5235"/>
        <v>-4.1572101445040898E-3</v>
      </c>
      <c r="N587" s="4">
        <f t="shared" si="5236"/>
        <v>8.6844694487879202E-3</v>
      </c>
      <c r="O587" s="4">
        <f t="shared" si="5237"/>
        <v>3.8852090906454201E-3</v>
      </c>
    </row>
    <row r="588" spans="2:24" x14ac:dyDescent="0.35">
      <c r="B588" t="s">
        <v>991</v>
      </c>
      <c r="C588">
        <f t="shared" ref="C588:C619" si="5286">FIND(" ",$B588)</f>
        <v>4</v>
      </c>
      <c r="D588">
        <f t="shared" ref="D588:D619" si="5287">FIND(" x,y,z ",$B588)</f>
        <v>13</v>
      </c>
      <c r="E588">
        <f t="shared" ref="E588" si="5288">FIND(" ",$B588,D588+5)</f>
        <v>19</v>
      </c>
      <c r="F588">
        <f t="shared" ref="F588:G588" si="5289">FIND(" ",$B588,E588+1)</f>
        <v>41</v>
      </c>
      <c r="G588">
        <f t="shared" si="5289"/>
        <v>63</v>
      </c>
      <c r="H588">
        <f t="shared" si="5232"/>
        <v>85</v>
      </c>
      <c r="J588" t="str">
        <f t="shared" ref="J588:J619" si="5290">LEFT($B588,C588-1)</f>
        <v>623</v>
      </c>
      <c r="K588" t="str">
        <f t="shared" ref="K588:K619" si="5291">MID($B588, C588+1,D588-C588-1)</f>
        <v>Chimaera</v>
      </c>
      <c r="L588" s="2" t="s">
        <v>385</v>
      </c>
      <c r="M588" s="4">
        <f t="shared" si="5235"/>
        <v>-2.40946623980054</v>
      </c>
      <c r="N588" s="4">
        <f t="shared" si="5236"/>
        <v>-0.46552546399425099</v>
      </c>
      <c r="O588" s="4">
        <f t="shared" si="5237"/>
        <v>-0.85156328972421502</v>
      </c>
      <c r="Q588" t="str">
        <f t="shared" ref="Q588:Q619" si="5292">J588</f>
        <v>623</v>
      </c>
      <c r="R588" t="str">
        <f t="shared" ref="R588:R619" si="5293">K588</f>
        <v>Chimaera</v>
      </c>
      <c r="S588" s="4">
        <f t="shared" ref="S588:S619" si="5294">M588</f>
        <v>-2.40946623980054</v>
      </c>
      <c r="T588" s="4">
        <f t="shared" ref="T588:T619" si="5295">N588</f>
        <v>-0.46552546399425099</v>
      </c>
      <c r="U588" s="4">
        <f t="shared" ref="U588:U619" si="5296">O588</f>
        <v>-0.85156328972421502</v>
      </c>
      <c r="V588" s="4">
        <f t="shared" ref="V588:V619" si="5297">M589</f>
        <v>2.34286181300072E-3</v>
      </c>
      <c r="W588" s="4">
        <f t="shared" ref="W588:W619" si="5298">N589</f>
        <v>-8.7621661956590099E-3</v>
      </c>
      <c r="X588" s="4">
        <f t="shared" ref="X588:X619" si="5299">O589</f>
        <v>-5.0299677662869503E-3</v>
      </c>
    </row>
    <row r="589" spans="2:24" x14ac:dyDescent="0.35">
      <c r="B589" t="s">
        <v>992</v>
      </c>
      <c r="D589">
        <f t="shared" ref="D589:D620" si="5300">FIND("vx,vy,vz ",$B589)</f>
        <v>1</v>
      </c>
      <c r="E589">
        <f t="shared" ref="E589" si="5301">FIND(" ",$B589,D589+8)</f>
        <v>9</v>
      </c>
      <c r="F589">
        <f t="shared" ref="F589:G589" si="5302">FIND(" ",$B589,E589+1)</f>
        <v>30</v>
      </c>
      <c r="G589">
        <f t="shared" si="5302"/>
        <v>52</v>
      </c>
      <c r="H589">
        <f t="shared" si="5232"/>
        <v>74</v>
      </c>
      <c r="J589" t="str">
        <f t="shared" ref="J589:J620" si="5303">LEFT($B589,D589-1)</f>
        <v/>
      </c>
      <c r="L589" s="2" t="s">
        <v>386</v>
      </c>
      <c r="M589" s="4">
        <f t="shared" si="5235"/>
        <v>2.34286181300072E-3</v>
      </c>
      <c r="N589" s="4">
        <f t="shared" si="5236"/>
        <v>-8.7621661956590099E-3</v>
      </c>
      <c r="O589" s="4">
        <f t="shared" si="5237"/>
        <v>-5.0299677662869503E-3</v>
      </c>
    </row>
    <row r="590" spans="2:24" x14ac:dyDescent="0.35">
      <c r="B590" t="s">
        <v>993</v>
      </c>
      <c r="C590">
        <f t="shared" ref="C590:C621" si="5304">FIND(" ",$B590)</f>
        <v>4</v>
      </c>
      <c r="D590">
        <f t="shared" ref="D590:D621" si="5305">FIND(" x,y,z ",$B590)</f>
        <v>13</v>
      </c>
      <c r="E590">
        <f t="shared" ref="E590" si="5306">FIND(" ",$B590,D590+5)</f>
        <v>19</v>
      </c>
      <c r="F590">
        <f t="shared" ref="F590:G590" si="5307">FIND(" ",$B590,E590+1)</f>
        <v>41</v>
      </c>
      <c r="G590">
        <f t="shared" si="5307"/>
        <v>62</v>
      </c>
      <c r="H590">
        <f t="shared" si="5232"/>
        <v>84</v>
      </c>
      <c r="J590" t="str">
        <f t="shared" ref="J590:J621" si="5308">LEFT($B590,C590-1)</f>
        <v>626</v>
      </c>
      <c r="K590" t="str">
        <f t="shared" ref="K590:K621" si="5309">MID($B590, C590+1,D590-C590-1)</f>
        <v>Notburga</v>
      </c>
      <c r="L590" s="2" t="s">
        <v>385</v>
      </c>
      <c r="M590" s="4">
        <f t="shared" si="5235"/>
        <v>-3.0354500768062702</v>
      </c>
      <c r="N590" s="4">
        <f t="shared" si="5236"/>
        <v>0.42186400898871601</v>
      </c>
      <c r="O590" s="4">
        <f t="shared" si="5237"/>
        <v>-0.12758386082699599</v>
      </c>
      <c r="Q590" t="str">
        <f t="shared" ref="Q590:Q621" si="5310">J590</f>
        <v>626</v>
      </c>
      <c r="R590" t="str">
        <f t="shared" ref="R590:R621" si="5311">K590</f>
        <v>Notburga</v>
      </c>
      <c r="S590" s="4">
        <f t="shared" ref="S590:S621" si="5312">M590</f>
        <v>-3.0354500768062702</v>
      </c>
      <c r="T590" s="4">
        <f t="shared" ref="T590:T621" si="5313">N590</f>
        <v>0.42186400898871601</v>
      </c>
      <c r="U590" s="4">
        <f t="shared" ref="U590:U621" si="5314">O590</f>
        <v>-0.12758386082699599</v>
      </c>
      <c r="V590" s="4">
        <f t="shared" ref="V590:V621" si="5315">M591</f>
        <v>-1.86669714588127E-3</v>
      </c>
      <c r="W590" s="4">
        <f t="shared" ref="W590:W621" si="5316">N591</f>
        <v>-5.6129446589283398E-3</v>
      </c>
      <c r="X590" s="4">
        <f t="shared" ref="X590:X621" si="5317">O591</f>
        <v>-6.5612412651709501E-3</v>
      </c>
    </row>
    <row r="591" spans="2:24" x14ac:dyDescent="0.35">
      <c r="B591" t="s">
        <v>994</v>
      </c>
      <c r="D591">
        <f t="shared" ref="D591:D622" si="5318">FIND("vx,vy,vz ",$B591)</f>
        <v>1</v>
      </c>
      <c r="E591">
        <f t="shared" ref="E591" si="5319">FIND(" ",$B591,D591+8)</f>
        <v>9</v>
      </c>
      <c r="F591">
        <f t="shared" ref="F591:G591" si="5320">FIND(" ",$B591,E591+1)</f>
        <v>31</v>
      </c>
      <c r="G591">
        <f t="shared" si="5320"/>
        <v>53</v>
      </c>
      <c r="H591">
        <f t="shared" si="5232"/>
        <v>75</v>
      </c>
      <c r="J591" t="str">
        <f t="shared" ref="J591:J622" si="5321">LEFT($B591,D591-1)</f>
        <v/>
      </c>
      <c r="L591" s="2" t="s">
        <v>386</v>
      </c>
      <c r="M591" s="4">
        <f t="shared" si="5235"/>
        <v>-1.86669714588127E-3</v>
      </c>
      <c r="N591" s="4">
        <f t="shared" si="5236"/>
        <v>-5.6129446589283398E-3</v>
      </c>
      <c r="O591" s="4">
        <f t="shared" si="5237"/>
        <v>-6.5612412651709501E-3</v>
      </c>
    </row>
    <row r="592" spans="2:24" x14ac:dyDescent="0.35">
      <c r="B592" t="s">
        <v>995</v>
      </c>
      <c r="C592">
        <f t="shared" ref="C592:C623" si="5322">FIND(" ",$B592)</f>
        <v>4</v>
      </c>
      <c r="D592">
        <f t="shared" ref="D592:D623" si="5323">FIND(" x,y,z ",$B592)</f>
        <v>12</v>
      </c>
      <c r="E592">
        <f t="shared" ref="E592" si="5324">FIND(" ",$B592,D592+5)</f>
        <v>18</v>
      </c>
      <c r="F592">
        <f t="shared" ref="F592:G592" si="5325">FIND(" ",$B592,E592+1)</f>
        <v>39</v>
      </c>
      <c r="G592">
        <f t="shared" si="5325"/>
        <v>61</v>
      </c>
      <c r="H592">
        <f t="shared" si="5232"/>
        <v>83</v>
      </c>
      <c r="J592" t="str">
        <f t="shared" ref="J592:J623" si="5326">LEFT($B592,C592-1)</f>
        <v>635</v>
      </c>
      <c r="K592" t="str">
        <f t="shared" ref="K592:K623" si="5327">MID($B592, C592+1,D592-C592-1)</f>
        <v>Vundtia</v>
      </c>
      <c r="L592" s="2" t="s">
        <v>385</v>
      </c>
      <c r="M592" s="4">
        <f t="shared" si="5235"/>
        <v>2.00672558946837</v>
      </c>
      <c r="N592" s="4">
        <f t="shared" si="5236"/>
        <v>-2.3764159317644902</v>
      </c>
      <c r="O592" s="4">
        <f t="shared" si="5237"/>
        <v>-0.49600204685124399</v>
      </c>
      <c r="Q592" t="str">
        <f t="shared" ref="Q592:Q623" si="5328">J592</f>
        <v>635</v>
      </c>
      <c r="R592" t="str">
        <f t="shared" ref="R592:R623" si="5329">K592</f>
        <v>Vundtia</v>
      </c>
      <c r="S592" s="4">
        <f t="shared" ref="S592:S623" si="5330">M592</f>
        <v>2.00672558946837</v>
      </c>
      <c r="T592" s="4">
        <f t="shared" ref="T592:T623" si="5331">N592</f>
        <v>-2.3764159317644902</v>
      </c>
      <c r="U592" s="4">
        <f t="shared" ref="U592:U623" si="5332">O592</f>
        <v>-0.49600204685124399</v>
      </c>
      <c r="V592" s="4">
        <f t="shared" ref="V592:V623" si="5333">M593</f>
        <v>6.8411579517776303E-3</v>
      </c>
      <c r="W592" s="4">
        <f t="shared" ref="W592:W623" si="5334">N593</f>
        <v>6.6525866592416997E-3</v>
      </c>
      <c r="X592" s="4">
        <f t="shared" ref="X592:X623" si="5335">O593</f>
        <v>1.5650356612442601E-3</v>
      </c>
    </row>
    <row r="593" spans="2:24" x14ac:dyDescent="0.35">
      <c r="B593" t="s">
        <v>508</v>
      </c>
      <c r="D593">
        <f t="shared" ref="D593:D624" si="5336">FIND("vx,vy,vz ",$B593)</f>
        <v>1</v>
      </c>
      <c r="E593">
        <f t="shared" ref="E593" si="5337">FIND(" ",$B593,D593+8)</f>
        <v>9</v>
      </c>
      <c r="F593">
        <f t="shared" ref="F593:G593" si="5338">FIND(" ",$B593,E593+1)</f>
        <v>30</v>
      </c>
      <c r="G593">
        <f t="shared" si="5338"/>
        <v>51</v>
      </c>
      <c r="H593">
        <f t="shared" si="5232"/>
        <v>72</v>
      </c>
      <c r="J593" t="str">
        <f t="shared" ref="J593:J624" si="5339">LEFT($B593,D593-1)</f>
        <v/>
      </c>
      <c r="L593" s="2" t="s">
        <v>386</v>
      </c>
      <c r="M593" s="4">
        <f t="shared" si="5235"/>
        <v>6.8411579517776303E-3</v>
      </c>
      <c r="N593" s="4">
        <f t="shared" si="5236"/>
        <v>6.6525866592416997E-3</v>
      </c>
      <c r="O593" s="4">
        <f t="shared" si="5237"/>
        <v>1.5650356612442601E-3</v>
      </c>
    </row>
    <row r="594" spans="2:24" x14ac:dyDescent="0.35">
      <c r="B594" t="s">
        <v>509</v>
      </c>
      <c r="C594">
        <f t="shared" ref="C594:C625" si="5340">FIND(" ",$B594)</f>
        <v>4</v>
      </c>
      <c r="D594">
        <f t="shared" ref="D594:D625" si="5341">FIND(" x,y,z ",$B594)</f>
        <v>13</v>
      </c>
      <c r="E594">
        <f t="shared" ref="E594" si="5342">FIND(" ",$B594,D594+5)</f>
        <v>19</v>
      </c>
      <c r="F594">
        <f t="shared" ref="F594:G594" si="5343">FIND(" ",$B594,E594+1)</f>
        <v>40</v>
      </c>
      <c r="G594">
        <f t="shared" si="5343"/>
        <v>61</v>
      </c>
      <c r="H594">
        <f t="shared" si="5232"/>
        <v>82</v>
      </c>
      <c r="J594" t="str">
        <f t="shared" ref="J594:J625" si="5344">LEFT($B594,C594-1)</f>
        <v>663</v>
      </c>
      <c r="K594" t="str">
        <f t="shared" ref="K594:K625" si="5345">MID($B594, C594+1,D594-C594-1)</f>
        <v>Gerlinde</v>
      </c>
      <c r="L594" s="2" t="s">
        <v>385</v>
      </c>
      <c r="M594" s="4">
        <f t="shared" si="5235"/>
        <v>2.98389756560133</v>
      </c>
      <c r="N594" s="4">
        <f t="shared" si="5236"/>
        <v>1.3976281909319701</v>
      </c>
      <c r="O594" s="4">
        <f t="shared" si="5237"/>
        <v>1.0915746120263801</v>
      </c>
      <c r="Q594" t="str">
        <f t="shared" ref="Q594:Q625" si="5346">J594</f>
        <v>663</v>
      </c>
      <c r="R594" t="str">
        <f t="shared" ref="R594:R625" si="5347">K594</f>
        <v>Gerlinde</v>
      </c>
      <c r="S594" s="4">
        <f t="shared" ref="S594:S625" si="5348">M594</f>
        <v>2.98389756560133</v>
      </c>
      <c r="T594" s="4">
        <f t="shared" ref="T594:T625" si="5349">N594</f>
        <v>1.3976281909319701</v>
      </c>
      <c r="U594" s="4">
        <f t="shared" ref="U594:U625" si="5350">O594</f>
        <v>1.0915746120263801</v>
      </c>
      <c r="V594" s="4">
        <f t="shared" ref="V594:V625" si="5351">M595</f>
        <v>-4.3316555639564096E-3</v>
      </c>
      <c r="W594" s="4">
        <f t="shared" ref="W594:W625" si="5352">N595</f>
        <v>7.4147016095984699E-3</v>
      </c>
      <c r="X594" s="4">
        <f t="shared" ref="X594:X625" si="5353">O595</f>
        <v>5.3096674123523802E-4</v>
      </c>
    </row>
    <row r="595" spans="2:24" x14ac:dyDescent="0.35">
      <c r="B595" t="s">
        <v>1077</v>
      </c>
      <c r="D595">
        <f t="shared" ref="D595:D626" si="5354">FIND("vx,vy,vz ",$B595)</f>
        <v>1</v>
      </c>
      <c r="E595">
        <f t="shared" ref="E595" si="5355">FIND(" ",$B595,D595+8)</f>
        <v>9</v>
      </c>
      <c r="F595">
        <f t="shared" ref="F595:G595" si="5356">FIND(" ",$B595,E595+1)</f>
        <v>31</v>
      </c>
      <c r="G595">
        <f t="shared" si="5356"/>
        <v>52</v>
      </c>
      <c r="H595">
        <f t="shared" si="5232"/>
        <v>73</v>
      </c>
      <c r="J595" t="str">
        <f t="shared" ref="J595:J626" si="5357">LEFT($B595,D595-1)</f>
        <v/>
      </c>
      <c r="L595" s="2" t="s">
        <v>386</v>
      </c>
      <c r="M595" s="4">
        <f t="shared" si="5235"/>
        <v>-4.3316555639564096E-3</v>
      </c>
      <c r="N595" s="4">
        <f t="shared" si="5236"/>
        <v>7.4147016095984699E-3</v>
      </c>
      <c r="O595" s="4">
        <f t="shared" si="5237"/>
        <v>5.3096674123523802E-4</v>
      </c>
    </row>
    <row r="596" spans="2:24" x14ac:dyDescent="0.35">
      <c r="B596" t="s">
        <v>996</v>
      </c>
      <c r="C596">
        <f t="shared" ref="C596:C627" si="5358">FIND(" ",$B596)</f>
        <v>4</v>
      </c>
      <c r="D596">
        <f t="shared" ref="D596:D627" si="5359">FIND(" x,y,z ",$B596)</f>
        <v>11</v>
      </c>
      <c r="E596">
        <f t="shared" ref="E596" si="5360">FIND(" ",$B596,D596+5)</f>
        <v>17</v>
      </c>
      <c r="F596">
        <f t="shared" ref="F596:G596" si="5361">FIND(" ",$B596,E596+1)</f>
        <v>39</v>
      </c>
      <c r="G596">
        <f t="shared" si="5361"/>
        <v>61</v>
      </c>
      <c r="H596">
        <f t="shared" si="5232"/>
        <v>82</v>
      </c>
      <c r="J596" t="str">
        <f t="shared" ref="J596:J627" si="5362">LEFT($B596,C596-1)</f>
        <v>667</v>
      </c>
      <c r="K596" t="str">
        <f t="shared" ref="K596:K627" si="5363">MID($B596, C596+1,D596-C596-1)</f>
        <v>Denise</v>
      </c>
      <c r="L596" s="2" t="s">
        <v>385</v>
      </c>
      <c r="M596" s="4">
        <f t="shared" si="5235"/>
        <v>-2.42177791533206</v>
      </c>
      <c r="N596" s="4">
        <f t="shared" si="5236"/>
        <v>-2.2954759889921599</v>
      </c>
      <c r="O596" s="4">
        <f t="shared" si="5237"/>
        <v>0.452580813773379</v>
      </c>
      <c r="Q596" t="str">
        <f t="shared" ref="Q596:Q627" si="5364">J596</f>
        <v>667</v>
      </c>
      <c r="R596" t="str">
        <f t="shared" ref="R596:R627" si="5365">K596</f>
        <v>Denise</v>
      </c>
      <c r="S596" s="4">
        <f t="shared" ref="S596:S627" si="5366">M596</f>
        <v>-2.42177791533206</v>
      </c>
      <c r="T596" s="4">
        <f t="shared" ref="T596:T627" si="5367">N596</f>
        <v>-2.2954759889921599</v>
      </c>
      <c r="U596" s="4">
        <f t="shared" ref="U596:U627" si="5368">O596</f>
        <v>0.452580813773379</v>
      </c>
      <c r="V596" s="4">
        <f t="shared" ref="V596:V627" si="5369">M597</f>
        <v>4.8154085430361102E-3</v>
      </c>
      <c r="W596" s="4">
        <f t="shared" ref="W596:W627" si="5370">N597</f>
        <v>-7.6684199387703801E-3</v>
      </c>
      <c r="X596" s="4">
        <f t="shared" ref="X596:X627" si="5371">O597</f>
        <v>-9.9392246538727901E-4</v>
      </c>
    </row>
    <row r="597" spans="2:24" x14ac:dyDescent="0.35">
      <c r="B597" t="s">
        <v>997</v>
      </c>
      <c r="D597">
        <f t="shared" ref="D597:D628" si="5372">FIND("vx,vy,vz ",$B597)</f>
        <v>1</v>
      </c>
      <c r="E597">
        <f t="shared" ref="E597" si="5373">FIND(" ",$B597,D597+8)</f>
        <v>9</v>
      </c>
      <c r="F597">
        <f t="shared" ref="F597:G597" si="5374">FIND(" ",$B597,E597+1)</f>
        <v>30</v>
      </c>
      <c r="G597">
        <f t="shared" si="5374"/>
        <v>52</v>
      </c>
      <c r="H597">
        <f t="shared" si="5232"/>
        <v>74</v>
      </c>
      <c r="J597" t="str">
        <f t="shared" ref="J597:J628" si="5375">LEFT($B597,D597-1)</f>
        <v/>
      </c>
      <c r="L597" s="2" t="s">
        <v>386</v>
      </c>
      <c r="M597" s="4">
        <f t="shared" si="5235"/>
        <v>4.8154085430361102E-3</v>
      </c>
      <c r="N597" s="4">
        <f t="shared" si="5236"/>
        <v>-7.6684199387703801E-3</v>
      </c>
      <c r="O597" s="4">
        <f t="shared" si="5237"/>
        <v>-9.9392246538727901E-4</v>
      </c>
    </row>
    <row r="598" spans="2:24" x14ac:dyDescent="0.35">
      <c r="B598" t="s">
        <v>998</v>
      </c>
      <c r="C598">
        <f t="shared" ref="C598:C629" si="5376">FIND(" ",$B598)</f>
        <v>4</v>
      </c>
      <c r="D598">
        <f t="shared" ref="D598:D629" si="5377">FIND(" x,y,z ",$B598)</f>
        <v>12</v>
      </c>
      <c r="E598">
        <f t="shared" ref="E598" si="5378">FIND(" ",$B598,D598+5)</f>
        <v>18</v>
      </c>
      <c r="F598">
        <f t="shared" ref="F598:G598" si="5379">FIND(" ",$B598,E598+1)</f>
        <v>40</v>
      </c>
      <c r="G598">
        <f t="shared" si="5379"/>
        <v>61</v>
      </c>
      <c r="H598">
        <f t="shared" si="5232"/>
        <v>82</v>
      </c>
      <c r="J598" t="str">
        <f t="shared" ref="J598:J629" si="5380">LEFT($B598,C598-1)</f>
        <v>674</v>
      </c>
      <c r="K598" t="str">
        <f t="shared" ref="K598:K629" si="5381">MID($B598, C598+1,D598-C598-1)</f>
        <v>Rachele</v>
      </c>
      <c r="L598" s="2" t="s">
        <v>385</v>
      </c>
      <c r="M598" s="4">
        <f t="shared" si="5235"/>
        <v>-0.23582795779162599</v>
      </c>
      <c r="N598" s="4">
        <f t="shared" si="5236"/>
        <v>2.0088463776196002</v>
      </c>
      <c r="O598" s="4">
        <f t="shared" si="5237"/>
        <v>1.23957172815949</v>
      </c>
      <c r="Q598" t="str">
        <f t="shared" ref="Q598:Q629" si="5382">J598</f>
        <v>674</v>
      </c>
      <c r="R598" t="str">
        <f t="shared" ref="R598:R629" si="5383">K598</f>
        <v>Rachele</v>
      </c>
      <c r="S598" s="4">
        <f t="shared" ref="S598:S629" si="5384">M598</f>
        <v>-0.23582795779162599</v>
      </c>
      <c r="T598" s="4">
        <f t="shared" ref="T598:T629" si="5385">N598</f>
        <v>2.0088463776196002</v>
      </c>
      <c r="U598" s="4">
        <f t="shared" ref="U598:U629" si="5386">O598</f>
        <v>1.23957172815949</v>
      </c>
      <c r="V598" s="4">
        <f t="shared" ref="V598:V629" si="5387">M599</f>
        <v>-1.18608790676876E-2</v>
      </c>
      <c r="W598" s="4">
        <f t="shared" ref="W598:W629" si="5388">N599</f>
        <v>-2.3756267225440299E-3</v>
      </c>
      <c r="X598" s="4">
        <f t="shared" ref="X598:X629" si="5389">O599</f>
        <v>1.42555562186503E-3</v>
      </c>
    </row>
    <row r="599" spans="2:24" x14ac:dyDescent="0.35">
      <c r="B599" t="s">
        <v>999</v>
      </c>
      <c r="D599">
        <f t="shared" ref="D599:D630" si="5390">FIND("vx,vy,vz ",$B599)</f>
        <v>1</v>
      </c>
      <c r="E599">
        <f t="shared" ref="E599" si="5391">FIND(" ",$B599,D599+8)</f>
        <v>9</v>
      </c>
      <c r="F599">
        <f t="shared" ref="F599:G599" si="5392">FIND(" ",$B599,E599+1)</f>
        <v>31</v>
      </c>
      <c r="G599">
        <f t="shared" si="5392"/>
        <v>53</v>
      </c>
      <c r="H599">
        <f t="shared" si="5232"/>
        <v>74</v>
      </c>
      <c r="J599" t="str">
        <f t="shared" ref="J599:J630" si="5393">LEFT($B599,D599-1)</f>
        <v/>
      </c>
      <c r="L599" s="2" t="s">
        <v>386</v>
      </c>
      <c r="M599" s="4">
        <f t="shared" si="5235"/>
        <v>-1.18608790676876E-2</v>
      </c>
      <c r="N599" s="4">
        <f t="shared" si="5236"/>
        <v>-2.3756267225440299E-3</v>
      </c>
      <c r="O599" s="4">
        <f t="shared" si="5237"/>
        <v>1.42555562186503E-3</v>
      </c>
    </row>
    <row r="600" spans="2:24" x14ac:dyDescent="0.35">
      <c r="B600" t="s">
        <v>510</v>
      </c>
      <c r="C600">
        <f t="shared" ref="C600:C631" si="5394">FIND(" ",$B600)</f>
        <v>4</v>
      </c>
      <c r="D600">
        <f t="shared" ref="D600:D631" si="5395">FIND(" x,y,z ",$B600)</f>
        <v>13</v>
      </c>
      <c r="E600">
        <f t="shared" ref="E600" si="5396">FIND(" ",$B600,D600+5)</f>
        <v>19</v>
      </c>
      <c r="F600">
        <f t="shared" ref="F600:G600" si="5397">FIND(" ",$B600,E600+1)</f>
        <v>40</v>
      </c>
      <c r="G600">
        <f t="shared" si="5397"/>
        <v>61</v>
      </c>
      <c r="H600">
        <f t="shared" si="5232"/>
        <v>82</v>
      </c>
      <c r="J600" t="str">
        <f t="shared" ref="J600:J631" si="5398">LEFT($B600,C600-1)</f>
        <v>675</v>
      </c>
      <c r="K600" t="str">
        <f t="shared" ref="K600:K631" si="5399">MID($B600, C600+1,D600-C600-1)</f>
        <v>Ludmilla</v>
      </c>
      <c r="L600" s="2" t="s">
        <v>385</v>
      </c>
      <c r="M600" s="4">
        <f t="shared" si="5235"/>
        <v>1.9794837682470799E-3</v>
      </c>
      <c r="N600" s="4">
        <f t="shared" si="5236"/>
        <v>2.10733731100549</v>
      </c>
      <c r="O600" s="4">
        <f t="shared" si="5237"/>
        <v>0.87001132704357897</v>
      </c>
      <c r="Q600" t="str">
        <f t="shared" ref="Q600:Q631" si="5400">J600</f>
        <v>675</v>
      </c>
      <c r="R600" t="str">
        <f t="shared" ref="R600:R631" si="5401">K600</f>
        <v>Ludmilla</v>
      </c>
      <c r="S600" s="4">
        <f t="shared" ref="S600:S631" si="5402">M600</f>
        <v>1.9794837682470799E-3</v>
      </c>
      <c r="T600" s="4">
        <f t="shared" ref="T600:T631" si="5403">N600</f>
        <v>2.10733731100549</v>
      </c>
      <c r="U600" s="4">
        <f t="shared" ref="U600:U631" si="5404">O600</f>
        <v>0.87001132704357897</v>
      </c>
      <c r="V600" s="4">
        <f t="shared" ref="V600:V631" si="5405">M601</f>
        <v>-1.2117274959326499E-2</v>
      </c>
      <c r="W600" s="4">
        <f t="shared" ref="W600:W631" si="5406">N601</f>
        <v>1.9651728636729698E-3</v>
      </c>
      <c r="X600" s="4">
        <f t="shared" ref="X600:X631" si="5407">O601</f>
        <v>-1.4306867361505099E-3</v>
      </c>
    </row>
    <row r="601" spans="2:24" x14ac:dyDescent="0.35">
      <c r="B601" t="s">
        <v>1000</v>
      </c>
      <c r="D601">
        <f t="shared" ref="D601:D632" si="5408">FIND("vx,vy,vz ",$B601)</f>
        <v>1</v>
      </c>
      <c r="E601">
        <f t="shared" ref="E601" si="5409">FIND(" ",$B601,D601+8)</f>
        <v>9</v>
      </c>
      <c r="F601">
        <f t="shared" ref="F601:G601" si="5410">FIND(" ",$B601,E601+1)</f>
        <v>31</v>
      </c>
      <c r="G601">
        <f t="shared" si="5410"/>
        <v>52</v>
      </c>
      <c r="H601">
        <f t="shared" si="5232"/>
        <v>74</v>
      </c>
      <c r="J601" t="str">
        <f t="shared" ref="J601:J632" si="5411">LEFT($B601,D601-1)</f>
        <v/>
      </c>
      <c r="L601" s="2" t="s">
        <v>386</v>
      </c>
      <c r="M601" s="4">
        <f t="shared" si="5235"/>
        <v>-1.2117274959326499E-2</v>
      </c>
      <c r="N601" s="4">
        <f t="shared" si="5236"/>
        <v>1.9651728636729698E-3</v>
      </c>
      <c r="O601" s="4">
        <f t="shared" si="5237"/>
        <v>-1.4306867361505099E-3</v>
      </c>
    </row>
    <row r="602" spans="2:24" x14ac:dyDescent="0.35">
      <c r="B602" t="s">
        <v>1001</v>
      </c>
      <c r="C602">
        <f t="shared" ref="C602:C633" si="5412">FIND(" ",$B602)</f>
        <v>4</v>
      </c>
      <c r="D602">
        <f t="shared" ref="D602:D633" si="5413">FIND(" x,y,z ",$B602)</f>
        <v>13</v>
      </c>
      <c r="E602">
        <f t="shared" ref="E602" si="5414">FIND(" ",$B602,D602+5)</f>
        <v>19</v>
      </c>
      <c r="F602">
        <f t="shared" ref="F602:G602" si="5415">FIND(" ",$B602,E602+1)</f>
        <v>41</v>
      </c>
      <c r="G602">
        <f t="shared" si="5415"/>
        <v>62</v>
      </c>
      <c r="H602">
        <f t="shared" si="5232"/>
        <v>83</v>
      </c>
      <c r="J602" t="str">
        <f t="shared" ref="J602:J633" si="5416">LEFT($B602,C602-1)</f>
        <v>680</v>
      </c>
      <c r="K602" t="str">
        <f t="shared" ref="K602:K633" si="5417">MID($B602, C602+1,D602-C602-1)</f>
        <v>Genoveva</v>
      </c>
      <c r="L602" s="2" t="s">
        <v>385</v>
      </c>
      <c r="M602" s="4">
        <f t="shared" si="5235"/>
        <v>-2.48349864433469</v>
      </c>
      <c r="N602" s="4">
        <f t="shared" si="5236"/>
        <v>1.9612378121465099</v>
      </c>
      <c r="O602" s="4">
        <f t="shared" si="5237"/>
        <v>2.1220175161846502</v>
      </c>
      <c r="Q602" t="str">
        <f t="shared" ref="Q602:Q633" si="5418">J602</f>
        <v>680</v>
      </c>
      <c r="R602" t="str">
        <f t="shared" ref="R602:R633" si="5419">K602</f>
        <v>Genoveva</v>
      </c>
      <c r="S602" s="4">
        <f t="shared" ref="S602:S633" si="5420">M602</f>
        <v>-2.48349864433469</v>
      </c>
      <c r="T602" s="4">
        <f t="shared" ref="T602:T633" si="5421">N602</f>
        <v>1.9612378121465099</v>
      </c>
      <c r="U602" s="4">
        <f t="shared" ref="U602:U633" si="5422">O602</f>
        <v>2.1220175161846502</v>
      </c>
      <c r="V602" s="4">
        <f t="shared" ref="V602:V633" si="5423">M603</f>
        <v>-4.5352428417184502E-3</v>
      </c>
      <c r="W602" s="4">
        <f t="shared" ref="W602:W633" si="5424">N603</f>
        <v>-5.5637718662479903E-3</v>
      </c>
      <c r="X602" s="4">
        <f t="shared" ref="X602:X633" si="5425">O603</f>
        <v>-3.0516098141621499E-3</v>
      </c>
    </row>
    <row r="603" spans="2:24" x14ac:dyDescent="0.35">
      <c r="B603" t="s">
        <v>1002</v>
      </c>
      <c r="D603">
        <f t="shared" ref="D603:D634" si="5426">FIND("vx,vy,vz ",$B603)</f>
        <v>1</v>
      </c>
      <c r="E603">
        <f t="shared" ref="E603" si="5427">FIND(" ",$B603,D603+8)</f>
        <v>9</v>
      </c>
      <c r="F603">
        <f t="shared" ref="F603:G603" si="5428">FIND(" ",$B603,E603+1)</f>
        <v>31</v>
      </c>
      <c r="G603">
        <f t="shared" si="5428"/>
        <v>53</v>
      </c>
      <c r="H603">
        <f t="shared" si="5232"/>
        <v>75</v>
      </c>
      <c r="J603" t="str">
        <f t="shared" ref="J603:J634" si="5429">LEFT($B603,D603-1)</f>
        <v/>
      </c>
      <c r="L603" s="2" t="s">
        <v>386</v>
      </c>
      <c r="M603" s="4">
        <f t="shared" si="5235"/>
        <v>-4.5352428417184502E-3</v>
      </c>
      <c r="N603" s="4">
        <f t="shared" si="5236"/>
        <v>-5.5637718662479903E-3</v>
      </c>
      <c r="O603" s="4">
        <f t="shared" si="5237"/>
        <v>-3.0516098141621499E-3</v>
      </c>
    </row>
    <row r="604" spans="2:24" x14ac:dyDescent="0.35">
      <c r="B604" t="s">
        <v>1003</v>
      </c>
      <c r="C604">
        <f t="shared" ref="C604:C635" si="5430">FIND(" ",$B604)</f>
        <v>4</v>
      </c>
      <c r="D604">
        <f t="shared" ref="D604:D635" si="5431">FIND(" x,y,z ",$B604)</f>
        <v>11</v>
      </c>
      <c r="E604">
        <f t="shared" ref="E604" si="5432">FIND(" ",$B604,D604+5)</f>
        <v>17</v>
      </c>
      <c r="F604">
        <f t="shared" ref="F604:G604" si="5433">FIND(" ",$B604,E604+1)</f>
        <v>39</v>
      </c>
      <c r="G604">
        <f t="shared" si="5433"/>
        <v>61</v>
      </c>
      <c r="H604">
        <f t="shared" si="5232"/>
        <v>83</v>
      </c>
      <c r="J604" t="str">
        <f t="shared" ref="J604:J635" si="5434">LEFT($B604,C604-1)</f>
        <v>683</v>
      </c>
      <c r="K604" t="str">
        <f t="shared" ref="K604:K635" si="5435">MID($B604, C604+1,D604-C604-1)</f>
        <v>Lanzia</v>
      </c>
      <c r="L604" s="2" t="s">
        <v>385</v>
      </c>
      <c r="M604" s="4">
        <f t="shared" si="5235"/>
        <v>-3.8757248577513601E-2</v>
      </c>
      <c r="N604" s="4">
        <f t="shared" si="5236"/>
        <v>-2.92903812270528</v>
      </c>
      <c r="O604" s="4">
        <f t="shared" si="5237"/>
        <v>-1.1003694447122201</v>
      </c>
      <c r="Q604" t="str">
        <f t="shared" ref="Q604:Q635" si="5436">J604</f>
        <v>683</v>
      </c>
      <c r="R604" t="str">
        <f t="shared" ref="R604:R635" si="5437">K604</f>
        <v>Lanzia</v>
      </c>
      <c r="S604" s="4">
        <f t="shared" ref="S604:S635" si="5438">M604</f>
        <v>-3.8757248577513601E-2</v>
      </c>
      <c r="T604" s="4">
        <f t="shared" ref="T604:T635" si="5439">N604</f>
        <v>-2.92903812270528</v>
      </c>
      <c r="U604" s="4">
        <f t="shared" ref="U604:U635" si="5440">O604</f>
        <v>-1.1003694447122201</v>
      </c>
      <c r="V604" s="4">
        <f t="shared" ref="V604:V635" si="5441">M605</f>
        <v>9.1897390379928699E-3</v>
      </c>
      <c r="W604" s="4">
        <f t="shared" ref="W604:W635" si="5442">N605</f>
        <v>-1.69815610693082E-3</v>
      </c>
      <c r="X604" s="4">
        <f t="shared" ref="X604:X635" si="5443">O605</f>
        <v>2.6024872964134399E-3</v>
      </c>
    </row>
    <row r="605" spans="2:24" x14ac:dyDescent="0.35">
      <c r="B605" t="s">
        <v>1004</v>
      </c>
      <c r="D605">
        <f t="shared" ref="D605:D636" si="5444">FIND("vx,vy,vz ",$B605)</f>
        <v>1</v>
      </c>
      <c r="E605">
        <f t="shared" ref="E605" si="5445">FIND(" ",$B605,D605+8)</f>
        <v>9</v>
      </c>
      <c r="F605">
        <f t="shared" ref="F605:G605" si="5446">FIND(" ",$B605,E605+1)</f>
        <v>30</v>
      </c>
      <c r="G605">
        <f t="shared" si="5446"/>
        <v>52</v>
      </c>
      <c r="H605">
        <f t="shared" si="5232"/>
        <v>73</v>
      </c>
      <c r="J605" t="str">
        <f t="shared" ref="J605:J636" si="5447">LEFT($B605,D605-1)</f>
        <v/>
      </c>
      <c r="L605" s="2" t="s">
        <v>386</v>
      </c>
      <c r="M605" s="4">
        <f t="shared" si="5235"/>
        <v>9.1897390379928699E-3</v>
      </c>
      <c r="N605" s="4">
        <f t="shared" si="5236"/>
        <v>-1.69815610693082E-3</v>
      </c>
      <c r="O605" s="4">
        <f t="shared" si="5237"/>
        <v>2.6024872964134399E-3</v>
      </c>
    </row>
    <row r="606" spans="2:24" x14ac:dyDescent="0.35">
      <c r="B606" t="s">
        <v>1005</v>
      </c>
      <c r="C606">
        <f t="shared" ref="C606:C637" si="5448">FIND(" ",$B606)</f>
        <v>4</v>
      </c>
      <c r="D606">
        <f t="shared" ref="D606:D637" si="5449">FIND(" x,y,z ",$B606)</f>
        <v>16</v>
      </c>
      <c r="E606">
        <f t="shared" ref="E606" si="5450">FIND(" ",$B606,D606+5)</f>
        <v>22</v>
      </c>
      <c r="F606">
        <f t="shared" ref="F606:G606" si="5451">FIND(" ",$B606,E606+1)</f>
        <v>44</v>
      </c>
      <c r="G606">
        <f t="shared" si="5451"/>
        <v>66</v>
      </c>
      <c r="H606">
        <f t="shared" si="5232"/>
        <v>88</v>
      </c>
      <c r="J606" t="str">
        <f t="shared" ref="J606:J637" si="5452">LEFT($B606,C606-1)</f>
        <v>690</v>
      </c>
      <c r="K606" t="str">
        <f t="shared" ref="K606:K637" si="5453">MID($B606, C606+1,D606-C606-1)</f>
        <v>Wratislavia</v>
      </c>
      <c r="L606" s="2" t="s">
        <v>385</v>
      </c>
      <c r="M606" s="4">
        <f t="shared" si="5235"/>
        <v>-1.57209858088064</v>
      </c>
      <c r="N606" s="4">
        <f t="shared" si="5236"/>
        <v>-2.75404191356867</v>
      </c>
      <c r="O606" s="4">
        <f t="shared" si="5237"/>
        <v>-1.33550656220024</v>
      </c>
      <c r="Q606" t="str">
        <f t="shared" ref="Q606:Q637" si="5454">J606</f>
        <v>690</v>
      </c>
      <c r="R606" t="str">
        <f t="shared" ref="R606:R637" si="5455">K606</f>
        <v>Wratislavia</v>
      </c>
      <c r="S606" s="4">
        <f t="shared" ref="S606:S637" si="5456">M606</f>
        <v>-1.57209858088064</v>
      </c>
      <c r="T606" s="4">
        <f t="shared" ref="T606:T637" si="5457">N606</f>
        <v>-2.75404191356867</v>
      </c>
      <c r="U606" s="4">
        <f t="shared" ref="U606:U637" si="5458">O606</f>
        <v>-1.33550656220024</v>
      </c>
      <c r="V606" s="4">
        <f t="shared" ref="V606:V637" si="5459">M607</f>
        <v>8.2043362311117699E-3</v>
      </c>
      <c r="W606" s="4">
        <f t="shared" ref="W606:W637" si="5460">N607</f>
        <v>-3.2376021437313602E-3</v>
      </c>
      <c r="X606" s="4">
        <f t="shared" ref="X606:X637" si="5461">O607</f>
        <v>4.74631125854728E-4</v>
      </c>
    </row>
    <row r="607" spans="2:24" x14ac:dyDescent="0.35">
      <c r="B607" t="s">
        <v>1006</v>
      </c>
      <c r="D607">
        <f t="shared" ref="D607:D638" si="5462">FIND("vx,vy,vz ",$B607)</f>
        <v>1</v>
      </c>
      <c r="E607">
        <f t="shared" ref="E607" si="5463">FIND(" ",$B607,D607+8)</f>
        <v>9</v>
      </c>
      <c r="F607">
        <f t="shared" ref="F607:G607" si="5464">FIND(" ",$B607,E607+1)</f>
        <v>30</v>
      </c>
      <c r="G607">
        <f t="shared" si="5464"/>
        <v>52</v>
      </c>
      <c r="H607">
        <f t="shared" si="5232"/>
        <v>73</v>
      </c>
      <c r="J607" t="str">
        <f t="shared" ref="J607:J638" si="5465">LEFT($B607,D607-1)</f>
        <v/>
      </c>
      <c r="L607" s="2" t="s">
        <v>386</v>
      </c>
      <c r="M607" s="4">
        <f t="shared" si="5235"/>
        <v>8.2043362311117699E-3</v>
      </c>
      <c r="N607" s="4">
        <f t="shared" si="5236"/>
        <v>-3.2376021437313602E-3</v>
      </c>
      <c r="O607" s="4">
        <f t="shared" si="5237"/>
        <v>4.74631125854728E-4</v>
      </c>
    </row>
    <row r="608" spans="2:24" x14ac:dyDescent="0.35">
      <c r="B608" t="s">
        <v>1007</v>
      </c>
      <c r="C608">
        <f t="shared" ref="C608:C639" si="5466">FIND(" ",$B608)</f>
        <v>4</v>
      </c>
      <c r="D608">
        <f t="shared" ref="D608:D639" si="5467">FIND(" x,y,z ",$B608)</f>
        <v>11</v>
      </c>
      <c r="E608">
        <f t="shared" ref="E608" si="5468">FIND(" ",$B608,D608+5)</f>
        <v>17</v>
      </c>
      <c r="F608">
        <f t="shared" ref="F608:G608" si="5469">FIND(" ",$B608,E608+1)</f>
        <v>39</v>
      </c>
      <c r="G608">
        <f t="shared" si="5469"/>
        <v>61</v>
      </c>
      <c r="H608">
        <f t="shared" si="5232"/>
        <v>83</v>
      </c>
      <c r="J608" t="str">
        <f t="shared" ref="J608:J639" si="5470">LEFT($B608,C608-1)</f>
        <v>691</v>
      </c>
      <c r="K608" t="str">
        <f t="shared" ref="K608:K639" si="5471">MID($B608, C608+1,D608-C608-1)</f>
        <v>Lehigh</v>
      </c>
      <c r="L608" s="2" t="s">
        <v>385</v>
      </c>
      <c r="M608" s="4">
        <f t="shared" si="5235"/>
        <v>-2.6006792343849301</v>
      </c>
      <c r="N608" s="4">
        <f t="shared" si="5236"/>
        <v>-2.1313335545007202</v>
      </c>
      <c r="O608" s="4">
        <f t="shared" si="5237"/>
        <v>-0.28009814103946401</v>
      </c>
      <c r="Q608" t="str">
        <f t="shared" ref="Q608:Q639" si="5472">J608</f>
        <v>691</v>
      </c>
      <c r="R608" t="str">
        <f t="shared" ref="R608:R639" si="5473">K608</f>
        <v>Lehigh</v>
      </c>
      <c r="S608" s="4">
        <f t="shared" ref="S608:S639" si="5474">M608</f>
        <v>-2.6006792343849301</v>
      </c>
      <c r="T608" s="4">
        <f t="shared" ref="T608:T639" si="5475">N608</f>
        <v>-2.1313335545007202</v>
      </c>
      <c r="U608" s="4">
        <f t="shared" ref="U608:U639" si="5476">O608</f>
        <v>-0.28009814103946401</v>
      </c>
      <c r="V608" s="4">
        <f t="shared" ref="V608:V639" si="5477">M609</f>
        <v>5.3340544698814701E-3</v>
      </c>
      <c r="W608" s="4">
        <f t="shared" ref="W608:W639" si="5478">N609</f>
        <v>-5.7980958004583399E-3</v>
      </c>
      <c r="X608" s="4">
        <f t="shared" ref="X608:X639" si="5479">O609</f>
        <v>-3.8913867367247599E-3</v>
      </c>
    </row>
    <row r="609" spans="2:24" x14ac:dyDescent="0.35">
      <c r="B609" t="s">
        <v>1008</v>
      </c>
      <c r="D609">
        <f t="shared" ref="D609:D640" si="5480">FIND("vx,vy,vz ",$B609)</f>
        <v>1</v>
      </c>
      <c r="E609">
        <f t="shared" ref="E609" si="5481">FIND(" ",$B609,D609+8)</f>
        <v>9</v>
      </c>
      <c r="F609">
        <f t="shared" ref="F609:G609" si="5482">FIND(" ",$B609,E609+1)</f>
        <v>30</v>
      </c>
      <c r="G609">
        <f t="shared" si="5482"/>
        <v>52</v>
      </c>
      <c r="H609">
        <f t="shared" si="5232"/>
        <v>74</v>
      </c>
      <c r="J609" t="str">
        <f t="shared" ref="J609:J640" si="5483">LEFT($B609,D609-1)</f>
        <v/>
      </c>
      <c r="L609" s="2" t="s">
        <v>386</v>
      </c>
      <c r="M609" s="4">
        <f t="shared" si="5235"/>
        <v>5.3340544698814701E-3</v>
      </c>
      <c r="N609" s="4">
        <f t="shared" si="5236"/>
        <v>-5.7980958004583399E-3</v>
      </c>
      <c r="O609" s="4">
        <f t="shared" si="5237"/>
        <v>-3.8913867367247599E-3</v>
      </c>
    </row>
    <row r="610" spans="2:24" x14ac:dyDescent="0.35">
      <c r="B610" t="s">
        <v>1009</v>
      </c>
      <c r="C610">
        <f t="shared" ref="C610:C641" si="5484">FIND(" ",$B610)</f>
        <v>4</v>
      </c>
      <c r="D610">
        <f t="shared" ref="D610:D641" si="5485">FIND(" x,y,z ",$B610)</f>
        <v>10</v>
      </c>
      <c r="E610">
        <f t="shared" ref="E610" si="5486">FIND(" ",$B610,D610+5)</f>
        <v>16</v>
      </c>
      <c r="F610">
        <f t="shared" ref="F610:G610" si="5487">FIND(" ",$B610,E610+1)</f>
        <v>38</v>
      </c>
      <c r="G610">
        <f t="shared" si="5487"/>
        <v>60</v>
      </c>
      <c r="H610">
        <f t="shared" si="5232"/>
        <v>82</v>
      </c>
      <c r="J610" t="str">
        <f t="shared" ref="J610:J641" si="5488">LEFT($B610,C610-1)</f>
        <v>694</v>
      </c>
      <c r="K610" t="str">
        <f t="shared" ref="K610:K641" si="5489">MID($B610, C610+1,D610-C610-1)</f>
        <v>Ekard</v>
      </c>
      <c r="L610" s="2" t="s">
        <v>385</v>
      </c>
      <c r="M610" s="4">
        <f t="shared" si="5235"/>
        <v>-2.0738288332004302</v>
      </c>
      <c r="N610" s="4">
        <f t="shared" si="5236"/>
        <v>-1.7234469960591801</v>
      </c>
      <c r="O610" s="4">
        <f t="shared" si="5237"/>
        <v>-0.87127215097731303</v>
      </c>
      <c r="Q610" t="str">
        <f t="shared" ref="Q610:Q641" si="5490">J610</f>
        <v>694</v>
      </c>
      <c r="R610" t="str">
        <f t="shared" ref="R610:R641" si="5491">K610</f>
        <v>Ekard</v>
      </c>
      <c r="S610" s="4">
        <f t="shared" ref="S610:S641" si="5492">M610</f>
        <v>-2.0738288332004302</v>
      </c>
      <c r="T610" s="4">
        <f t="shared" ref="T610:T641" si="5493">N610</f>
        <v>-1.7234469960591801</v>
      </c>
      <c r="U610" s="4">
        <f t="shared" ref="U610:U641" si="5494">O610</f>
        <v>-0.87127215097731303</v>
      </c>
      <c r="V610" s="4">
        <f t="shared" ref="V610:V641" si="5495">M611</f>
        <v>8.3898966069217099E-3</v>
      </c>
      <c r="W610" s="4">
        <f t="shared" ref="W610:W641" si="5496">N611</f>
        <v>-5.2217116971738104E-3</v>
      </c>
      <c r="X610" s="4">
        <f t="shared" ref="X610:X641" si="5497">O611</f>
        <v>6.3190865098156199E-4</v>
      </c>
    </row>
    <row r="611" spans="2:24" x14ac:dyDescent="0.35">
      <c r="B611" t="s">
        <v>1010</v>
      </c>
      <c r="D611">
        <f t="shared" ref="D611:D642" si="5498">FIND("vx,vy,vz ",$B611)</f>
        <v>1</v>
      </c>
      <c r="E611">
        <f t="shared" ref="E611" si="5499">FIND(" ",$B611,D611+8)</f>
        <v>9</v>
      </c>
      <c r="F611">
        <f t="shared" ref="F611:G611" si="5500">FIND(" ",$B611,E611+1)</f>
        <v>30</v>
      </c>
      <c r="G611">
        <f t="shared" si="5500"/>
        <v>52</v>
      </c>
      <c r="H611">
        <f t="shared" si="5232"/>
        <v>73</v>
      </c>
      <c r="J611" t="str">
        <f t="shared" ref="J611:J642" si="5501">LEFT($B611,D611-1)</f>
        <v/>
      </c>
      <c r="L611" s="2" t="s">
        <v>386</v>
      </c>
      <c r="M611" s="4">
        <f t="shared" si="5235"/>
        <v>8.3898966069217099E-3</v>
      </c>
      <c r="N611" s="4">
        <f t="shared" si="5236"/>
        <v>-5.2217116971738104E-3</v>
      </c>
      <c r="O611" s="4">
        <f t="shared" si="5237"/>
        <v>6.3190865098156199E-4</v>
      </c>
    </row>
    <row r="612" spans="2:24" x14ac:dyDescent="0.35">
      <c r="B612" t="s">
        <v>1011</v>
      </c>
      <c r="C612">
        <f t="shared" ref="C612:C643" si="5502">FIND(" ",$B612)</f>
        <v>4</v>
      </c>
      <c r="D612">
        <f t="shared" ref="D612:D643" si="5503">FIND(" x,y,z ",$B612)</f>
        <v>12</v>
      </c>
      <c r="E612">
        <f t="shared" ref="E612" si="5504">FIND(" ",$B612,D612+5)</f>
        <v>18</v>
      </c>
      <c r="F612">
        <f t="shared" ref="F612:G612" si="5505">FIND(" ",$B612,E612+1)</f>
        <v>40</v>
      </c>
      <c r="G612">
        <f t="shared" si="5505"/>
        <v>62</v>
      </c>
      <c r="H612">
        <f t="shared" si="5232"/>
        <v>84</v>
      </c>
      <c r="J612" t="str">
        <f t="shared" ref="J612:J643" si="5506">LEFT($B612,C612-1)</f>
        <v>696</v>
      </c>
      <c r="K612" t="str">
        <f t="shared" ref="K612:K643" si="5507">MID($B612, C612+1,D612-C612-1)</f>
        <v>Leonora</v>
      </c>
      <c r="L612" s="2" t="s">
        <v>385</v>
      </c>
      <c r="M612" s="4">
        <f t="shared" si="5235"/>
        <v>-2.52867951493924</v>
      </c>
      <c r="N612" s="4">
        <f t="shared" si="5236"/>
        <v>-2.3440925799906802</v>
      </c>
      <c r="O612" s="4">
        <f t="shared" si="5237"/>
        <v>-1.93492626890686</v>
      </c>
      <c r="Q612" t="str">
        <f t="shared" ref="Q612:Q643" si="5508">J612</f>
        <v>696</v>
      </c>
      <c r="R612" t="str">
        <f t="shared" ref="R612:R643" si="5509">K612</f>
        <v>Leonora</v>
      </c>
      <c r="S612" s="4">
        <f t="shared" ref="S612:S643" si="5510">M612</f>
        <v>-2.52867951493924</v>
      </c>
      <c r="T612" s="4">
        <f t="shared" ref="T612:T643" si="5511">N612</f>
        <v>-2.3440925799906802</v>
      </c>
      <c r="U612" s="4">
        <f t="shared" ref="U612:U643" si="5512">O612</f>
        <v>-1.93492626890686</v>
      </c>
      <c r="V612" s="4">
        <f t="shared" ref="V612:V643" si="5513">M613</f>
        <v>5.6585757673562002E-3</v>
      </c>
      <c r="W612" s="4">
        <f t="shared" ref="W612:W643" si="5514">N613</f>
        <v>-4.7507571977830603E-3</v>
      </c>
      <c r="X612" s="4">
        <f t="shared" ref="X612:X643" si="5515">O613</f>
        <v>-1.44532635937237E-3</v>
      </c>
    </row>
    <row r="613" spans="2:24" x14ac:dyDescent="0.35">
      <c r="B613" t="s">
        <v>1012</v>
      </c>
      <c r="D613">
        <f t="shared" ref="D613:D644" si="5516">FIND("vx,vy,vz ",$B613)</f>
        <v>1</v>
      </c>
      <c r="E613">
        <f t="shared" ref="E613" si="5517">FIND(" ",$B613,D613+8)</f>
        <v>9</v>
      </c>
      <c r="F613">
        <f t="shared" ref="F613:G613" si="5518">FIND(" ",$B613,E613+1)</f>
        <v>30</v>
      </c>
      <c r="G613">
        <f t="shared" si="5518"/>
        <v>52</v>
      </c>
      <c r="H613">
        <f t="shared" si="5232"/>
        <v>74</v>
      </c>
      <c r="J613" t="str">
        <f t="shared" ref="J613:J644" si="5519">LEFT($B613,D613-1)</f>
        <v/>
      </c>
      <c r="L613" s="2" t="s">
        <v>386</v>
      </c>
      <c r="M613" s="4">
        <f t="shared" si="5235"/>
        <v>5.6585757673562002E-3</v>
      </c>
      <c r="N613" s="4">
        <f t="shared" si="5236"/>
        <v>-4.7507571977830603E-3</v>
      </c>
      <c r="O613" s="4">
        <f t="shared" si="5237"/>
        <v>-1.44532635937237E-3</v>
      </c>
    </row>
    <row r="614" spans="2:24" x14ac:dyDescent="0.35">
      <c r="B614" t="s">
        <v>511</v>
      </c>
      <c r="C614">
        <f t="shared" ref="C614:C645" si="5520">FIND(" ",$B614)</f>
        <v>4</v>
      </c>
      <c r="D614">
        <f t="shared" ref="D614:D645" si="5521">FIND(" x,y,z ",$B614)</f>
        <v>11</v>
      </c>
      <c r="E614">
        <f t="shared" ref="E614" si="5522">FIND(" ",$B614,D614+5)</f>
        <v>17</v>
      </c>
      <c r="F614">
        <f t="shared" ref="F614:G614" si="5523">FIND(" ",$B614,E614+1)</f>
        <v>38</v>
      </c>
      <c r="G614">
        <f t="shared" si="5523"/>
        <v>59</v>
      </c>
      <c r="H614">
        <f t="shared" si="5232"/>
        <v>80</v>
      </c>
      <c r="J614" t="str">
        <f t="shared" ref="J614:J645" si="5524">LEFT($B614,C614-1)</f>
        <v>702</v>
      </c>
      <c r="K614" t="str">
        <f t="shared" ref="K614:K645" si="5525">MID($B614, C614+1,D614-C614-1)</f>
        <v>Alauda</v>
      </c>
      <c r="L614" s="2" t="s">
        <v>385</v>
      </c>
      <c r="M614" s="4">
        <f t="shared" si="5235"/>
        <v>0.73108640918922796</v>
      </c>
      <c r="N614" s="4">
        <f t="shared" si="5236"/>
        <v>2.5760190027272798</v>
      </c>
      <c r="O614" s="4">
        <f t="shared" si="5237"/>
        <v>1.84068031531641</v>
      </c>
      <c r="Q614" t="str">
        <f t="shared" ref="Q614:Q645" si="5526">J614</f>
        <v>702</v>
      </c>
      <c r="R614" t="str">
        <f t="shared" ref="R614:R645" si="5527">K614</f>
        <v>Alauda</v>
      </c>
      <c r="S614" s="4">
        <f t="shared" ref="S614:S645" si="5528">M614</f>
        <v>0.73108640918922796</v>
      </c>
      <c r="T614" s="4">
        <f t="shared" ref="T614:T645" si="5529">N614</f>
        <v>2.5760190027272798</v>
      </c>
      <c r="U614" s="4">
        <f t="shared" ref="U614:U645" si="5530">O614</f>
        <v>1.84068031531641</v>
      </c>
      <c r="V614" s="4">
        <f t="shared" ref="V614:V645" si="5531">M615</f>
        <v>-8.6106123554983895E-3</v>
      </c>
      <c r="W614" s="4">
        <f t="shared" ref="W614:W645" si="5532">N615</f>
        <v>3.7015862184570899E-3</v>
      </c>
      <c r="X614" s="4">
        <f t="shared" ref="X614:X645" si="5533">O615</f>
        <v>-1.2733969412209701E-3</v>
      </c>
    </row>
    <row r="615" spans="2:24" x14ac:dyDescent="0.35">
      <c r="B615" t="s">
        <v>1013</v>
      </c>
      <c r="D615">
        <f t="shared" ref="D615:D646" si="5534">FIND("vx,vy,vz ",$B615)</f>
        <v>1</v>
      </c>
      <c r="E615">
        <f t="shared" ref="E615" si="5535">FIND(" ",$B615,D615+8)</f>
        <v>9</v>
      </c>
      <c r="F615">
        <f t="shared" ref="F615:G615" si="5536">FIND(" ",$B615,E615+1)</f>
        <v>31</v>
      </c>
      <c r="G615">
        <f t="shared" si="5536"/>
        <v>52</v>
      </c>
      <c r="H615">
        <f t="shared" si="5232"/>
        <v>74</v>
      </c>
      <c r="J615" t="str">
        <f t="shared" ref="J615:J646" si="5537">LEFT($B615,D615-1)</f>
        <v/>
      </c>
      <c r="L615" s="2" t="s">
        <v>386</v>
      </c>
      <c r="M615" s="4">
        <f t="shared" si="5235"/>
        <v>-8.6106123554983895E-3</v>
      </c>
      <c r="N615" s="4">
        <f t="shared" si="5236"/>
        <v>3.7015862184570899E-3</v>
      </c>
      <c r="O615" s="4">
        <f t="shared" si="5237"/>
        <v>-1.2733969412209701E-3</v>
      </c>
    </row>
    <row r="616" spans="2:24" x14ac:dyDescent="0.35">
      <c r="B616" t="s">
        <v>1014</v>
      </c>
      <c r="C616">
        <f t="shared" ref="C616:C647" si="5538">FIND(" ",$B616)</f>
        <v>4</v>
      </c>
      <c r="D616">
        <f t="shared" ref="D616:D647" si="5539">FIND(" x,y,z ",$B616)</f>
        <v>12</v>
      </c>
      <c r="E616">
        <f t="shared" ref="E616" si="5540">FIND(" ",$B616,D616+5)</f>
        <v>18</v>
      </c>
      <c r="F616">
        <f t="shared" ref="F616:G616" si="5541">FIND(" ",$B616,E616+1)</f>
        <v>39</v>
      </c>
      <c r="G616">
        <f t="shared" si="5541"/>
        <v>61</v>
      </c>
      <c r="H616">
        <f t="shared" si="5232"/>
        <v>83</v>
      </c>
      <c r="J616" t="str">
        <f t="shared" ref="J616:J647" si="5542">LEFT($B616,C616-1)</f>
        <v>705</v>
      </c>
      <c r="K616" t="str">
        <f t="shared" ref="K616:K647" si="5543">MID($B616, C616+1,D616-C616-1)</f>
        <v>Erminia</v>
      </c>
      <c r="L616" s="2" t="s">
        <v>385</v>
      </c>
      <c r="M616" s="4">
        <f t="shared" si="5235"/>
        <v>1.52781012706331</v>
      </c>
      <c r="N616" s="4">
        <f t="shared" si="5236"/>
        <v>-1.73833052950749</v>
      </c>
      <c r="O616" s="4">
        <f t="shared" si="5237"/>
        <v>-2.02005785574694</v>
      </c>
      <c r="Q616" t="str">
        <f t="shared" ref="Q616:Q647" si="5544">J616</f>
        <v>705</v>
      </c>
      <c r="R616" t="str">
        <f t="shared" ref="R616:R647" si="5545">K616</f>
        <v>Erminia</v>
      </c>
      <c r="S616" s="4">
        <f t="shared" ref="S616:S647" si="5546">M616</f>
        <v>1.52781012706331</v>
      </c>
      <c r="T616" s="4">
        <f t="shared" ref="T616:T647" si="5547">N616</f>
        <v>-1.73833052950749</v>
      </c>
      <c r="U616" s="4">
        <f t="shared" ref="U616:U647" si="5548">O616</f>
        <v>-2.02005785574694</v>
      </c>
      <c r="V616" s="4">
        <f t="shared" ref="V616:V647" si="5549">M617</f>
        <v>8.2041952941849308E-3</v>
      </c>
      <c r="W616" s="4">
        <f t="shared" ref="W616:W647" si="5550">N617</f>
        <v>3.40965775011468E-3</v>
      </c>
      <c r="X616" s="4">
        <f t="shared" ref="X616:X647" si="5551">O617</f>
        <v>3.5287671771909298E-3</v>
      </c>
    </row>
    <row r="617" spans="2:24" x14ac:dyDescent="0.35">
      <c r="B617" t="s">
        <v>512</v>
      </c>
      <c r="D617">
        <f t="shared" ref="D617:D648" si="5552">FIND("vx,vy,vz ",$B617)</f>
        <v>1</v>
      </c>
      <c r="E617">
        <f t="shared" ref="E617" si="5553">FIND(" ",$B617,D617+8)</f>
        <v>9</v>
      </c>
      <c r="F617">
        <f t="shared" ref="F617:G617" si="5554">FIND(" ",$B617,E617+1)</f>
        <v>30</v>
      </c>
      <c r="G617">
        <f t="shared" si="5554"/>
        <v>51</v>
      </c>
      <c r="H617">
        <f t="shared" si="5232"/>
        <v>72</v>
      </c>
      <c r="J617" t="str">
        <f t="shared" ref="J617:J648" si="5555">LEFT($B617,D617-1)</f>
        <v/>
      </c>
      <c r="L617" s="2" t="s">
        <v>386</v>
      </c>
      <c r="M617" s="4">
        <f t="shared" si="5235"/>
        <v>8.2041952941849308E-3</v>
      </c>
      <c r="N617" s="4">
        <f t="shared" si="5236"/>
        <v>3.40965775011468E-3</v>
      </c>
      <c r="O617" s="4">
        <f t="shared" si="5237"/>
        <v>3.5287671771909298E-3</v>
      </c>
    </row>
    <row r="618" spans="2:24" x14ac:dyDescent="0.35">
      <c r="B618" t="s">
        <v>513</v>
      </c>
      <c r="C618">
        <f t="shared" ref="C618:C649" si="5556">FIND(" ",$B618)</f>
        <v>4</v>
      </c>
      <c r="D618">
        <f t="shared" ref="D618:D649" si="5557">FIND(" x,y,z ",$B618)</f>
        <v>14</v>
      </c>
      <c r="E618">
        <f t="shared" ref="E618" si="5558">FIND(" ",$B618,D618+5)</f>
        <v>20</v>
      </c>
      <c r="F618">
        <f t="shared" ref="F618:G618" si="5559">FIND(" ",$B618,E618+1)</f>
        <v>41</v>
      </c>
      <c r="G618">
        <f t="shared" si="5559"/>
        <v>62</v>
      </c>
      <c r="H618">
        <f t="shared" si="5232"/>
        <v>83</v>
      </c>
      <c r="J618" t="str">
        <f t="shared" ref="J618:J649" si="5560">LEFT($B618,C618-1)</f>
        <v>709</v>
      </c>
      <c r="K618" t="str">
        <f t="shared" ref="K618:K649" si="5561">MID($B618, C618+1,D618-C618-1)</f>
        <v>Fringilla</v>
      </c>
      <c r="L618" s="2" t="s">
        <v>385</v>
      </c>
      <c r="M618" s="4">
        <f t="shared" si="5235"/>
        <v>1.9320095986357499</v>
      </c>
      <c r="N618" s="4">
        <f t="shared" si="5236"/>
        <v>1.32262169544615</v>
      </c>
      <c r="O618" s="4">
        <f t="shared" si="5237"/>
        <v>1.3865192799528301</v>
      </c>
      <c r="Q618" t="str">
        <f t="shared" ref="Q618:Q649" si="5562">J618</f>
        <v>709</v>
      </c>
      <c r="R618" t="str">
        <f t="shared" ref="R618:R649" si="5563">K618</f>
        <v>Fringilla</v>
      </c>
      <c r="S618" s="4">
        <f t="shared" ref="S618:S649" si="5564">M618</f>
        <v>1.9320095986357499</v>
      </c>
      <c r="T618" s="4">
        <f t="shared" ref="T618:T649" si="5565">N618</f>
        <v>1.32262169544615</v>
      </c>
      <c r="U618" s="4">
        <f t="shared" ref="U618:U649" si="5566">O618</f>
        <v>1.3865192799528301</v>
      </c>
      <c r="V618" s="4">
        <f t="shared" ref="V618:V649" si="5567">M619</f>
        <v>-6.61943176233982E-3</v>
      </c>
      <c r="W618" s="4">
        <f t="shared" ref="W618:W649" si="5568">N619</f>
        <v>7.3785064500476198E-3</v>
      </c>
      <c r="X618" s="4">
        <f t="shared" ref="X618:X649" si="5569">O619</f>
        <v>4.2035777137800498E-3</v>
      </c>
    </row>
    <row r="619" spans="2:24" x14ac:dyDescent="0.35">
      <c r="B619" t="s">
        <v>1015</v>
      </c>
      <c r="D619">
        <f t="shared" ref="D619:D650" si="5570">FIND("vx,vy,vz ",$B619)</f>
        <v>1</v>
      </c>
      <c r="E619">
        <f t="shared" ref="E619" si="5571">FIND(" ",$B619,D619+8)</f>
        <v>9</v>
      </c>
      <c r="F619">
        <f t="shared" ref="F619:G619" si="5572">FIND(" ",$B619,E619+1)</f>
        <v>31</v>
      </c>
      <c r="G619">
        <f t="shared" si="5572"/>
        <v>52</v>
      </c>
      <c r="H619">
        <f t="shared" si="5232"/>
        <v>73</v>
      </c>
      <c r="J619" t="str">
        <f t="shared" ref="J619:J650" si="5573">LEFT($B619,D619-1)</f>
        <v/>
      </c>
      <c r="L619" s="2" t="s">
        <v>386</v>
      </c>
      <c r="M619" s="4">
        <f t="shared" si="5235"/>
        <v>-6.61943176233982E-3</v>
      </c>
      <c r="N619" s="4">
        <f t="shared" si="5236"/>
        <v>7.3785064500476198E-3</v>
      </c>
      <c r="O619" s="4">
        <f t="shared" si="5237"/>
        <v>4.2035777137800498E-3</v>
      </c>
    </row>
    <row r="620" spans="2:24" x14ac:dyDescent="0.35">
      <c r="B620" t="s">
        <v>1016</v>
      </c>
      <c r="C620">
        <f t="shared" ref="C620:C651" si="5574">FIND(" ",$B620)</f>
        <v>4</v>
      </c>
      <c r="D620">
        <f t="shared" ref="D620:D651" si="5575">FIND(" x,y,z ",$B620)</f>
        <v>14</v>
      </c>
      <c r="E620">
        <f t="shared" ref="E620" si="5576">FIND(" ",$B620,D620+5)</f>
        <v>20</v>
      </c>
      <c r="F620">
        <f t="shared" ref="F620:G620" si="5577">FIND(" ",$B620,E620+1)</f>
        <v>42</v>
      </c>
      <c r="G620">
        <f t="shared" si="5577"/>
        <v>63</v>
      </c>
      <c r="H620">
        <f t="shared" si="5232"/>
        <v>85</v>
      </c>
      <c r="J620" t="str">
        <f t="shared" ref="J620:J651" si="5578">LEFT($B620,C620-1)</f>
        <v>712</v>
      </c>
      <c r="K620" t="str">
        <f t="shared" ref="K620:K651" si="5579">MID($B620, C620+1,D620-C620-1)</f>
        <v>Boliviana</v>
      </c>
      <c r="L620" s="2" t="s">
        <v>385</v>
      </c>
      <c r="M620" s="4">
        <f t="shared" si="5235"/>
        <v>-2.1812140016062802</v>
      </c>
      <c r="N620" s="4">
        <f t="shared" si="5236"/>
        <v>1.34936106228181</v>
      </c>
      <c r="O620" s="4">
        <f t="shared" si="5237"/>
        <v>-2.6299365363868E-2</v>
      </c>
      <c r="Q620" t="str">
        <f t="shared" ref="Q620:Q651" si="5580">J620</f>
        <v>712</v>
      </c>
      <c r="R620" t="str">
        <f t="shared" ref="R620:R651" si="5581">K620</f>
        <v>Boliviana</v>
      </c>
      <c r="S620" s="4">
        <f t="shared" ref="S620:S651" si="5582">M620</f>
        <v>-2.1812140016062802</v>
      </c>
      <c r="T620" s="4">
        <f t="shared" ref="T620:T651" si="5583">N620</f>
        <v>1.34936106228181</v>
      </c>
      <c r="U620" s="4">
        <f t="shared" ref="U620:U651" si="5584">O620</f>
        <v>-2.6299365363868E-2</v>
      </c>
      <c r="V620" s="4">
        <f t="shared" ref="V620:V651" si="5585">M621</f>
        <v>-6.9703045271361699E-3</v>
      </c>
      <c r="W620" s="4">
        <f t="shared" ref="W620:W651" si="5586">N621</f>
        <v>-7.49361847527004E-3</v>
      </c>
      <c r="X620" s="4">
        <f t="shared" ref="X620:X651" si="5587">O621</f>
        <v>-3.3307603781381899E-3</v>
      </c>
    </row>
    <row r="621" spans="2:24" x14ac:dyDescent="0.35">
      <c r="B621" t="s">
        <v>1017</v>
      </c>
      <c r="D621">
        <f t="shared" ref="D621:D652" si="5588">FIND("vx,vy,vz ",$B621)</f>
        <v>1</v>
      </c>
      <c r="E621">
        <f t="shared" ref="E621" si="5589">FIND(" ",$B621,D621+8)</f>
        <v>9</v>
      </c>
      <c r="F621">
        <f t="shared" ref="F621:G621" si="5590">FIND(" ",$B621,E621+1)</f>
        <v>31</v>
      </c>
      <c r="G621">
        <f t="shared" si="5590"/>
        <v>53</v>
      </c>
      <c r="H621">
        <f t="shared" si="5232"/>
        <v>75</v>
      </c>
      <c r="J621" t="str">
        <f t="shared" ref="J621:J652" si="5591">LEFT($B621,D621-1)</f>
        <v/>
      </c>
      <c r="L621" s="2" t="s">
        <v>386</v>
      </c>
      <c r="M621" s="4">
        <f t="shared" si="5235"/>
        <v>-6.9703045271361699E-3</v>
      </c>
      <c r="N621" s="4">
        <f t="shared" si="5236"/>
        <v>-7.49361847527004E-3</v>
      </c>
      <c r="O621" s="4">
        <f t="shared" si="5237"/>
        <v>-3.3307603781381899E-3</v>
      </c>
    </row>
    <row r="622" spans="2:24" x14ac:dyDescent="0.35">
      <c r="B622" t="s">
        <v>1018</v>
      </c>
      <c r="C622">
        <f t="shared" ref="C622:C653" si="5592">FIND(" ",$B622)</f>
        <v>4</v>
      </c>
      <c r="D622">
        <f t="shared" ref="D622:D653" si="5593">FIND(" x,y,z ",$B622)</f>
        <v>13</v>
      </c>
      <c r="E622">
        <f t="shared" ref="E622" si="5594">FIND(" ",$B622,D622+5)</f>
        <v>19</v>
      </c>
      <c r="F622">
        <f t="shared" ref="F622:G622" si="5595">FIND(" ",$B622,E622+1)</f>
        <v>40</v>
      </c>
      <c r="G622">
        <f t="shared" si="5595"/>
        <v>62</v>
      </c>
      <c r="H622">
        <f t="shared" si="5232"/>
        <v>84</v>
      </c>
      <c r="J622" t="str">
        <f t="shared" ref="J622:J653" si="5596">LEFT($B622,C622-1)</f>
        <v>713</v>
      </c>
      <c r="K622" t="str">
        <f t="shared" ref="K622:K653" si="5597">MID($B622, C622+1,D622-C622-1)</f>
        <v>Luscinia</v>
      </c>
      <c r="L622" s="2" t="s">
        <v>385</v>
      </c>
      <c r="M622" s="4">
        <f t="shared" si="5235"/>
        <v>0.60254235828134495</v>
      </c>
      <c r="N622" s="4">
        <f t="shared" si="5236"/>
        <v>-2.9353281099460902</v>
      </c>
      <c r="O622" s="4">
        <f t="shared" si="5237"/>
        <v>-0.75292736273492999</v>
      </c>
      <c r="Q622" t="str">
        <f t="shared" ref="Q622:Q653" si="5598">J622</f>
        <v>713</v>
      </c>
      <c r="R622" t="str">
        <f t="shared" ref="R622:R653" si="5599">K622</f>
        <v>Luscinia</v>
      </c>
      <c r="S622" s="4">
        <f t="shared" ref="S622:S653" si="5600">M622</f>
        <v>0.60254235828134495</v>
      </c>
      <c r="T622" s="4">
        <f t="shared" ref="T622:T653" si="5601">N622</f>
        <v>-2.9353281099460902</v>
      </c>
      <c r="U622" s="4">
        <f t="shared" ref="U622:U653" si="5602">O622</f>
        <v>-0.75292736273492999</v>
      </c>
      <c r="V622" s="4">
        <f t="shared" ref="V622:V653" si="5603">M623</f>
        <v>9.6182301190856703E-3</v>
      </c>
      <c r="W622" s="4">
        <f t="shared" ref="W622:W653" si="5604">N623</f>
        <v>2.84953333089441E-3</v>
      </c>
      <c r="X622" s="4">
        <f t="shared" ref="X622:X653" si="5605">O623</f>
        <v>1.9594101119458302E-3</v>
      </c>
    </row>
    <row r="623" spans="2:24" x14ac:dyDescent="0.35">
      <c r="B623" t="s">
        <v>514</v>
      </c>
      <c r="D623">
        <f t="shared" ref="D623:D654" si="5606">FIND("vx,vy,vz ",$B623)</f>
        <v>1</v>
      </c>
      <c r="E623">
        <f t="shared" ref="E623" si="5607">FIND(" ",$B623,D623+8)</f>
        <v>9</v>
      </c>
      <c r="F623">
        <f t="shared" ref="F623:G623" si="5608">FIND(" ",$B623,E623+1)</f>
        <v>30</v>
      </c>
      <c r="G623">
        <f t="shared" si="5608"/>
        <v>51</v>
      </c>
      <c r="H623">
        <f t="shared" si="5232"/>
        <v>72</v>
      </c>
      <c r="J623" t="str">
        <f t="shared" ref="J623:J654" si="5609">LEFT($B623,D623-1)</f>
        <v/>
      </c>
      <c r="L623" s="2" t="s">
        <v>386</v>
      </c>
      <c r="M623" s="4">
        <f t="shared" si="5235"/>
        <v>9.6182301190856703E-3</v>
      </c>
      <c r="N623" s="4">
        <f t="shared" si="5236"/>
        <v>2.84953333089441E-3</v>
      </c>
      <c r="O623" s="4">
        <f t="shared" si="5237"/>
        <v>1.9594101119458302E-3</v>
      </c>
    </row>
    <row r="624" spans="2:24" x14ac:dyDescent="0.35">
      <c r="B624" t="s">
        <v>1019</v>
      </c>
      <c r="C624">
        <f t="shared" ref="C624:C655" si="5610">FIND(" ",$B624)</f>
        <v>4</v>
      </c>
      <c r="D624">
        <f t="shared" ref="D624:D655" si="5611">FIND(" x,y,z ",$B624)</f>
        <v>14</v>
      </c>
      <c r="E624">
        <f t="shared" ref="E624" si="5612">FIND(" ",$B624,D624+5)</f>
        <v>20</v>
      </c>
      <c r="F624">
        <f t="shared" ref="F624:G624" si="5613">FIND(" ",$B624,E624+1)</f>
        <v>42</v>
      </c>
      <c r="G624">
        <f t="shared" si="5613"/>
        <v>64</v>
      </c>
      <c r="H624">
        <f t="shared" si="5232"/>
        <v>86</v>
      </c>
      <c r="J624" t="str">
        <f t="shared" ref="J624:J655" si="5614">LEFT($B624,C624-1)</f>
        <v>735</v>
      </c>
      <c r="K624" t="str">
        <f t="shared" ref="K624:K655" si="5615">MID($B624, C624+1,D624-C624-1)</f>
        <v>Marghanna</v>
      </c>
      <c r="L624" s="2" t="s">
        <v>385</v>
      </c>
      <c r="M624" s="4">
        <f t="shared" si="5235"/>
        <v>-2.9708745421871701</v>
      </c>
      <c r="N624" s="4">
        <f t="shared" si="5236"/>
        <v>-1.50334892842513</v>
      </c>
      <c r="O624" s="4">
        <f t="shared" si="5237"/>
        <v>-0.33669662192383298</v>
      </c>
      <c r="Q624" t="str">
        <f t="shared" ref="Q624:Q655" si="5616">J624</f>
        <v>735</v>
      </c>
      <c r="R624" t="str">
        <f t="shared" ref="R624:R655" si="5617">K624</f>
        <v>Marghanna</v>
      </c>
      <c r="S624" s="4">
        <f t="shared" ref="S624:S655" si="5618">M624</f>
        <v>-2.9708745421871701</v>
      </c>
      <c r="T624" s="4">
        <f t="shared" ref="T624:T655" si="5619">N624</f>
        <v>-1.50334892842513</v>
      </c>
      <c r="U624" s="4">
        <f t="shared" ref="U624:U655" si="5620">O624</f>
        <v>-0.33669662192383298</v>
      </c>
      <c r="V624" s="4">
        <f t="shared" ref="V624:V655" si="5621">M625</f>
        <v>5.0839147360857801E-3</v>
      </c>
      <c r="W624" s="4">
        <f t="shared" ref="W624:W655" si="5622">N625</f>
        <v>-4.6238728687316502E-3</v>
      </c>
      <c r="X624" s="4">
        <f t="shared" ref="X624:X655" si="5623">O625</f>
        <v>-4.6102171169338504E-3</v>
      </c>
    </row>
    <row r="625" spans="2:24" x14ac:dyDescent="0.35">
      <c r="B625" t="s">
        <v>1020</v>
      </c>
      <c r="D625">
        <f t="shared" ref="D625:D656" si="5624">FIND("vx,vy,vz ",$B625)</f>
        <v>1</v>
      </c>
      <c r="E625">
        <f t="shared" ref="E625" si="5625">FIND(" ",$B625,D625+8)</f>
        <v>9</v>
      </c>
      <c r="F625">
        <f t="shared" ref="F625:G625" si="5626">FIND(" ",$B625,E625+1)</f>
        <v>30</v>
      </c>
      <c r="G625">
        <f t="shared" si="5626"/>
        <v>52</v>
      </c>
      <c r="H625">
        <f t="shared" si="5232"/>
        <v>74</v>
      </c>
      <c r="J625" t="str">
        <f t="shared" ref="J625:J656" si="5627">LEFT($B625,D625-1)</f>
        <v/>
      </c>
      <c r="L625" s="2" t="s">
        <v>386</v>
      </c>
      <c r="M625" s="4">
        <f t="shared" si="5235"/>
        <v>5.0839147360857801E-3</v>
      </c>
      <c r="N625" s="4">
        <f t="shared" si="5236"/>
        <v>-4.6238728687316502E-3</v>
      </c>
      <c r="O625" s="4">
        <f t="shared" si="5237"/>
        <v>-4.6102171169338504E-3</v>
      </c>
    </row>
    <row r="626" spans="2:24" x14ac:dyDescent="0.35">
      <c r="B626" t="s">
        <v>1021</v>
      </c>
      <c r="C626">
        <f t="shared" ref="C626:C657" si="5628">FIND(" ",$B626)</f>
        <v>4</v>
      </c>
      <c r="D626">
        <f t="shared" ref="D626:D657" si="5629">FIND(" x,y,z ",$B626)</f>
        <v>15</v>
      </c>
      <c r="E626">
        <f t="shared" ref="E626" si="5630">FIND(" ",$B626,D626+5)</f>
        <v>21</v>
      </c>
      <c r="F626">
        <f t="shared" ref="F626:G626" si="5631">FIND(" ",$B626,E626+1)</f>
        <v>42</v>
      </c>
      <c r="G626">
        <f t="shared" si="5631"/>
        <v>64</v>
      </c>
      <c r="H626">
        <f t="shared" si="5232"/>
        <v>86</v>
      </c>
      <c r="J626" t="str">
        <f t="shared" ref="J626:J657" si="5632">LEFT($B626,C626-1)</f>
        <v>739</v>
      </c>
      <c r="K626" t="str">
        <f t="shared" ref="K626:K657" si="5633">MID($B626, C626+1,D626-C626-1)</f>
        <v>Mandeville</v>
      </c>
      <c r="L626" s="2" t="s">
        <v>385</v>
      </c>
      <c r="M626" s="4">
        <f t="shared" si="5235"/>
        <v>2.5061489256967202</v>
      </c>
      <c r="N626" s="4">
        <f t="shared" si="5236"/>
        <v>-1.50482436253223</v>
      </c>
      <c r="O626" s="4">
        <f t="shared" si="5237"/>
        <v>-0.83440063318008395</v>
      </c>
      <c r="Q626" t="str">
        <f t="shared" ref="Q626:Q657" si="5634">J626</f>
        <v>739</v>
      </c>
      <c r="R626" t="str">
        <f t="shared" ref="R626:R657" si="5635">K626</f>
        <v>Mandeville</v>
      </c>
      <c r="S626" s="4">
        <f t="shared" ref="S626:S657" si="5636">M626</f>
        <v>2.5061489256967202</v>
      </c>
      <c r="T626" s="4">
        <f t="shared" ref="T626:T657" si="5637">N626</f>
        <v>-1.50482436253223</v>
      </c>
      <c r="U626" s="4">
        <f t="shared" ref="U626:U657" si="5638">O626</f>
        <v>-0.83440063318008395</v>
      </c>
      <c r="V626" s="4">
        <f t="shared" ref="V626:V657" si="5639">M627</f>
        <v>5.4287276414297604E-3</v>
      </c>
      <c r="W626" s="4">
        <f t="shared" ref="W626:W657" si="5640">N627</f>
        <v>7.55392777258229E-3</v>
      </c>
      <c r="X626" s="4">
        <f t="shared" ref="X626:X657" si="5641">O627</f>
        <v>-3.02902354564315E-4</v>
      </c>
    </row>
    <row r="627" spans="2:24" x14ac:dyDescent="0.35">
      <c r="B627" t="s">
        <v>1022</v>
      </c>
      <c r="D627">
        <f t="shared" ref="D627:D658" si="5642">FIND("vx,vy,vz ",$B627)</f>
        <v>1</v>
      </c>
      <c r="E627">
        <f t="shared" ref="E627" si="5643">FIND(" ",$B627,D627+8)</f>
        <v>9</v>
      </c>
      <c r="F627">
        <f t="shared" ref="F627:G627" si="5644">FIND(" ",$B627,E627+1)</f>
        <v>30</v>
      </c>
      <c r="G627">
        <f t="shared" si="5644"/>
        <v>51</v>
      </c>
      <c r="H627">
        <f t="shared" si="5232"/>
        <v>73</v>
      </c>
      <c r="J627" t="str">
        <f t="shared" ref="J627:J658" si="5645">LEFT($B627,D627-1)</f>
        <v/>
      </c>
      <c r="L627" s="2" t="s">
        <v>386</v>
      </c>
      <c r="M627" s="4">
        <f t="shared" si="5235"/>
        <v>5.4287276414297604E-3</v>
      </c>
      <c r="N627" s="4">
        <f t="shared" si="5236"/>
        <v>7.55392777258229E-3</v>
      </c>
      <c r="O627" s="4">
        <f t="shared" si="5237"/>
        <v>-3.02902354564315E-4</v>
      </c>
    </row>
    <row r="628" spans="2:24" x14ac:dyDescent="0.35">
      <c r="B628" t="s">
        <v>1023</v>
      </c>
      <c r="C628">
        <f t="shared" ref="C628:C659" si="5646">FIND(" ",$B628)</f>
        <v>4</v>
      </c>
      <c r="D628">
        <f t="shared" ref="D628:D659" si="5647">FIND(" x,y,z ",$B628)</f>
        <v>13</v>
      </c>
      <c r="E628">
        <f t="shared" ref="E628" si="5648">FIND(" ",$B628,D628+5)</f>
        <v>19</v>
      </c>
      <c r="F628">
        <f t="shared" ref="F628:G628" si="5649">FIND(" ",$B628,E628+1)</f>
        <v>40</v>
      </c>
      <c r="G628">
        <f t="shared" si="5649"/>
        <v>62</v>
      </c>
      <c r="H628">
        <f t="shared" si="5232"/>
        <v>84</v>
      </c>
      <c r="J628" t="str">
        <f t="shared" ref="J628:J659" si="5650">LEFT($B628,C628-1)</f>
        <v>740</v>
      </c>
      <c r="K628" t="str">
        <f t="shared" ref="K628:K659" si="5651">MID($B628, C628+1,D628-C628-1)</f>
        <v>Cantabia</v>
      </c>
      <c r="L628" s="2" t="s">
        <v>385</v>
      </c>
      <c r="M628" s="4">
        <f t="shared" si="5235"/>
        <v>3.3142482412472698</v>
      </c>
      <c r="N628" s="4">
        <f t="shared" si="5236"/>
        <v>-6.4714374102698299E-2</v>
      </c>
      <c r="O628" s="4">
        <f t="shared" si="5237"/>
        <v>-0.61704424071077602</v>
      </c>
      <c r="Q628" t="str">
        <f t="shared" ref="Q628:Q659" si="5652">J628</f>
        <v>740</v>
      </c>
      <c r="R628" t="str">
        <f t="shared" ref="R628:R659" si="5653">K628</f>
        <v>Cantabia</v>
      </c>
      <c r="S628" s="4">
        <f t="shared" ref="S628:S659" si="5654">M628</f>
        <v>3.3142482412472698</v>
      </c>
      <c r="T628" s="4">
        <f t="shared" ref="T628:T659" si="5655">N628</f>
        <v>-6.4714374102698299E-2</v>
      </c>
      <c r="U628" s="4">
        <f t="shared" ref="U628:U659" si="5656">O628</f>
        <v>-0.61704424071077602</v>
      </c>
      <c r="V628" s="4">
        <f t="shared" ref="V628:V659" si="5657">M629</f>
        <v>4.48233529388049E-4</v>
      </c>
      <c r="W628" s="4">
        <f t="shared" ref="W628:W659" si="5658">N629</f>
        <v>8.4264450834422196E-3</v>
      </c>
      <c r="X628" s="4">
        <f t="shared" ref="X628:X659" si="5659">O629</f>
        <v>2.7332135890882898E-3</v>
      </c>
    </row>
    <row r="629" spans="2:24" x14ac:dyDescent="0.35">
      <c r="B629" t="s">
        <v>515</v>
      </c>
      <c r="D629">
        <f t="shared" ref="D629:D660" si="5660">FIND("vx,vy,vz ",$B629)</f>
        <v>1</v>
      </c>
      <c r="E629">
        <f t="shared" ref="E629" si="5661">FIND(" ",$B629,D629+8)</f>
        <v>9</v>
      </c>
      <c r="F629">
        <f t="shared" ref="F629:G629" si="5662">FIND(" ",$B629,E629+1)</f>
        <v>30</v>
      </c>
      <c r="G629">
        <f t="shared" si="5662"/>
        <v>51</v>
      </c>
      <c r="H629">
        <f t="shared" si="5232"/>
        <v>72</v>
      </c>
      <c r="J629" t="str">
        <f t="shared" ref="J629:J660" si="5663">LEFT($B629,D629-1)</f>
        <v/>
      </c>
      <c r="L629" s="2" t="s">
        <v>386</v>
      </c>
      <c r="M629" s="4">
        <f t="shared" si="5235"/>
        <v>4.48233529388049E-4</v>
      </c>
      <c r="N629" s="4">
        <f t="shared" si="5236"/>
        <v>8.4264450834422196E-3</v>
      </c>
      <c r="O629" s="4">
        <f t="shared" si="5237"/>
        <v>2.7332135890882898E-3</v>
      </c>
    </row>
    <row r="630" spans="2:24" x14ac:dyDescent="0.35">
      <c r="B630" t="s">
        <v>1024</v>
      </c>
      <c r="C630">
        <f t="shared" ref="C630:C661" si="5664">FIND(" ",$B630)</f>
        <v>4</v>
      </c>
      <c r="D630">
        <f t="shared" ref="D630:D661" si="5665">FIND(" x,y,z ",$B630)</f>
        <v>10</v>
      </c>
      <c r="E630">
        <f t="shared" ref="E630" si="5666">FIND(" ",$B630,D630+5)</f>
        <v>16</v>
      </c>
      <c r="F630">
        <f t="shared" ref="F630:G630" si="5667">FIND(" ",$B630,E630+1)</f>
        <v>38</v>
      </c>
      <c r="G630">
        <f t="shared" si="5667"/>
        <v>59</v>
      </c>
      <c r="H630">
        <f t="shared" si="5232"/>
        <v>80</v>
      </c>
      <c r="J630" t="str">
        <f t="shared" ref="J630:J661" si="5668">LEFT($B630,C630-1)</f>
        <v>751</v>
      </c>
      <c r="K630" t="str">
        <f t="shared" ref="K630:K661" si="5669">MID($B630, C630+1,D630-C630-1)</f>
        <v>Faina</v>
      </c>
      <c r="L630" s="2" t="s">
        <v>385</v>
      </c>
      <c r="M630" s="4">
        <f t="shared" si="5235"/>
        <v>-2.3016431371777202</v>
      </c>
      <c r="N630" s="4">
        <f t="shared" si="5236"/>
        <v>0.96564918377361897</v>
      </c>
      <c r="O630" s="4">
        <f t="shared" si="5237"/>
        <v>1.18211040117315</v>
      </c>
      <c r="Q630" t="str">
        <f t="shared" ref="Q630:Q661" si="5670">J630</f>
        <v>751</v>
      </c>
      <c r="R630" t="str">
        <f t="shared" ref="R630:R661" si="5671">K630</f>
        <v>Faina</v>
      </c>
      <c r="S630" s="4">
        <f t="shared" ref="S630:S661" si="5672">M630</f>
        <v>-2.3016431371777202</v>
      </c>
      <c r="T630" s="4">
        <f t="shared" ref="T630:T661" si="5673">N630</f>
        <v>0.96564918377361897</v>
      </c>
      <c r="U630" s="4">
        <f t="shared" ref="U630:U661" si="5674">O630</f>
        <v>1.18211040117315</v>
      </c>
      <c r="V630" s="4">
        <f t="shared" ref="V630:V661" si="5675">M631</f>
        <v>-5.8549810259642399E-3</v>
      </c>
      <c r="W630" s="4">
        <f t="shared" ref="W630:W661" si="5676">N631</f>
        <v>-7.7336881661685597E-3</v>
      </c>
      <c r="X630" s="4">
        <f t="shared" ref="X630:X661" si="5677">O631</f>
        <v>-2.0541225761857101E-3</v>
      </c>
    </row>
    <row r="631" spans="2:24" x14ac:dyDescent="0.35">
      <c r="B631" t="s">
        <v>1025</v>
      </c>
      <c r="D631">
        <f t="shared" ref="D631:D662" si="5678">FIND("vx,vy,vz ",$B631)</f>
        <v>1</v>
      </c>
      <c r="E631">
        <f t="shared" ref="E631" si="5679">FIND(" ",$B631,D631+8)</f>
        <v>9</v>
      </c>
      <c r="F631">
        <f t="shared" ref="F631:G631" si="5680">FIND(" ",$B631,E631+1)</f>
        <v>31</v>
      </c>
      <c r="G631">
        <f t="shared" si="5680"/>
        <v>53</v>
      </c>
      <c r="H631">
        <f t="shared" si="5232"/>
        <v>75</v>
      </c>
      <c r="J631" t="str">
        <f t="shared" ref="J631:J662" si="5681">LEFT($B631,D631-1)</f>
        <v/>
      </c>
      <c r="L631" s="2" t="s">
        <v>386</v>
      </c>
      <c r="M631" s="4">
        <f t="shared" si="5235"/>
        <v>-5.8549810259642399E-3</v>
      </c>
      <c r="N631" s="4">
        <f t="shared" si="5236"/>
        <v>-7.7336881661685597E-3</v>
      </c>
      <c r="O631" s="4">
        <f t="shared" si="5237"/>
        <v>-2.0541225761857101E-3</v>
      </c>
    </row>
    <row r="632" spans="2:24" x14ac:dyDescent="0.35">
      <c r="B632" t="s">
        <v>516</v>
      </c>
      <c r="C632">
        <f t="shared" ref="C632:C663" si="5682">FIND(" ",$B632)</f>
        <v>4</v>
      </c>
      <c r="D632">
        <f t="shared" ref="D632:D663" si="5683">FIND(" x,y,z ",$B632)</f>
        <v>14</v>
      </c>
      <c r="E632">
        <f t="shared" ref="E632" si="5684">FIND(" ",$B632,D632+5)</f>
        <v>20</v>
      </c>
      <c r="F632">
        <f t="shared" ref="F632:G632" si="5685">FIND(" ",$B632,E632+1)</f>
        <v>41</v>
      </c>
      <c r="G632">
        <f t="shared" si="5685"/>
        <v>62</v>
      </c>
      <c r="H632">
        <f t="shared" si="5232"/>
        <v>83</v>
      </c>
      <c r="J632" t="str">
        <f t="shared" ref="J632:J663" si="5686">LEFT($B632,C632-1)</f>
        <v>752</v>
      </c>
      <c r="K632" t="str">
        <f t="shared" ref="K632:K663" si="5687">MID($B632, C632+1,D632-C632-1)</f>
        <v>Sulamitis</v>
      </c>
      <c r="L632" s="2" t="s">
        <v>385</v>
      </c>
      <c r="M632" s="4">
        <f t="shared" si="5235"/>
        <v>2.0488127496538699</v>
      </c>
      <c r="N632" s="4">
        <f t="shared" si="5236"/>
        <v>1.2417737053140201</v>
      </c>
      <c r="O632" s="4">
        <f t="shared" si="5237"/>
        <v>0.31796215729004501</v>
      </c>
      <c r="Q632" t="str">
        <f t="shared" ref="Q632:Q663" si="5688">J632</f>
        <v>752</v>
      </c>
      <c r="R632" t="str">
        <f t="shared" ref="R632:R663" si="5689">K632</f>
        <v>Sulamitis</v>
      </c>
      <c r="S632" s="4">
        <f t="shared" ref="S632:S663" si="5690">M632</f>
        <v>2.0488127496538699</v>
      </c>
      <c r="T632" s="4">
        <f t="shared" ref="T632:T663" si="5691">N632</f>
        <v>1.2417737053140201</v>
      </c>
      <c r="U632" s="4">
        <f t="shared" ref="U632:U663" si="5692">O632</f>
        <v>0.31796215729004501</v>
      </c>
      <c r="V632" s="4">
        <f t="shared" ref="V632:V663" si="5693">M633</f>
        <v>-6.4537596889729203E-3</v>
      </c>
      <c r="W632" s="4">
        <f t="shared" ref="W632:W663" si="5694">N633</f>
        <v>8.0389501601036695E-3</v>
      </c>
      <c r="X632" s="4">
        <f t="shared" ref="X632:X663" si="5695">O633</f>
        <v>4.2976552368585398E-3</v>
      </c>
    </row>
    <row r="633" spans="2:24" x14ac:dyDescent="0.35">
      <c r="B633" t="s">
        <v>1026</v>
      </c>
      <c r="D633">
        <f t="shared" ref="D633:D664" si="5696">FIND("vx,vy,vz ",$B633)</f>
        <v>1</v>
      </c>
      <c r="E633">
        <f t="shared" ref="E633" si="5697">FIND(" ",$B633,D633+8)</f>
        <v>9</v>
      </c>
      <c r="F633">
        <f t="shared" ref="F633:G633" si="5698">FIND(" ",$B633,E633+1)</f>
        <v>31</v>
      </c>
      <c r="G633">
        <f t="shared" si="5698"/>
        <v>52</v>
      </c>
      <c r="H633">
        <f t="shared" si="5232"/>
        <v>73</v>
      </c>
      <c r="J633" t="str">
        <f t="shared" ref="J633:J664" si="5699">LEFT($B633,D633-1)</f>
        <v/>
      </c>
      <c r="L633" s="2" t="s">
        <v>386</v>
      </c>
      <c r="M633" s="4">
        <f t="shared" si="5235"/>
        <v>-6.4537596889729203E-3</v>
      </c>
      <c r="N633" s="4">
        <f t="shared" si="5236"/>
        <v>8.0389501601036695E-3</v>
      </c>
      <c r="O633" s="4">
        <f t="shared" si="5237"/>
        <v>4.2976552368585398E-3</v>
      </c>
    </row>
    <row r="634" spans="2:24" x14ac:dyDescent="0.35">
      <c r="B634" t="s">
        <v>1027</v>
      </c>
      <c r="C634">
        <f t="shared" ref="C634:C665" si="5700">FIND(" ",$B634)</f>
        <v>4</v>
      </c>
      <c r="D634">
        <f t="shared" ref="D634:D665" si="5701">FIND(" x,y,z ",$B634)</f>
        <v>13</v>
      </c>
      <c r="E634">
        <f t="shared" ref="E634" si="5702">FIND(" ",$B634,D634+5)</f>
        <v>19</v>
      </c>
      <c r="F634">
        <f t="shared" ref="F634:G634" si="5703">FIND(" ",$B634,E634+1)</f>
        <v>40</v>
      </c>
      <c r="G634">
        <f t="shared" si="5703"/>
        <v>62</v>
      </c>
      <c r="H634">
        <f t="shared" si="5232"/>
        <v>84</v>
      </c>
      <c r="J634" t="str">
        <f t="shared" ref="J634:J665" si="5704">LEFT($B634,C634-1)</f>
        <v>760</v>
      </c>
      <c r="K634" t="str">
        <f t="shared" ref="K634:K665" si="5705">MID($B634, C634+1,D634-C634-1)</f>
        <v>Massinga</v>
      </c>
      <c r="L634" s="2" t="s">
        <v>385</v>
      </c>
      <c r="M634" s="4">
        <f t="shared" si="5235"/>
        <v>3.6701266423040502</v>
      </c>
      <c r="N634" s="4">
        <f t="shared" si="5236"/>
        <v>-1.15105035062784</v>
      </c>
      <c r="O634" s="4">
        <f t="shared" si="5237"/>
        <v>-0.367902633175755</v>
      </c>
      <c r="Q634" t="str">
        <f t="shared" ref="Q634:Q665" si="5706">J634</f>
        <v>760</v>
      </c>
      <c r="R634" t="str">
        <f t="shared" ref="R634:R665" si="5707">K634</f>
        <v>Massinga</v>
      </c>
      <c r="S634" s="4">
        <f t="shared" ref="S634:S665" si="5708">M634</f>
        <v>3.6701266423040502</v>
      </c>
      <c r="T634" s="4">
        <f t="shared" ref="T634:T665" si="5709">N634</f>
        <v>-1.15105035062784</v>
      </c>
      <c r="U634" s="4">
        <f t="shared" ref="U634:U665" si="5710">O634</f>
        <v>-0.367902633175755</v>
      </c>
      <c r="V634" s="4">
        <f t="shared" ref="V634:V665" si="5711">M635</f>
        <v>2.3696031478290299E-3</v>
      </c>
      <c r="W634" s="4">
        <f t="shared" ref="W634:W665" si="5712">N635</f>
        <v>5.8887433110208203E-3</v>
      </c>
      <c r="X634" s="4">
        <f t="shared" ref="X634:X665" si="5713">O635</f>
        <v>4.3966587296418698E-3</v>
      </c>
    </row>
    <row r="635" spans="2:24" x14ac:dyDescent="0.35">
      <c r="B635" t="s">
        <v>517</v>
      </c>
      <c r="D635">
        <f t="shared" ref="D635:D666" si="5714">FIND("vx,vy,vz ",$B635)</f>
        <v>1</v>
      </c>
      <c r="E635">
        <f t="shared" ref="E635" si="5715">FIND(" ",$B635,D635+8)</f>
        <v>9</v>
      </c>
      <c r="F635">
        <f t="shared" ref="F635:G635" si="5716">FIND(" ",$B635,E635+1)</f>
        <v>30</v>
      </c>
      <c r="G635">
        <f t="shared" si="5716"/>
        <v>51</v>
      </c>
      <c r="H635">
        <f t="shared" si="5232"/>
        <v>72</v>
      </c>
      <c r="J635" t="str">
        <f t="shared" ref="J635:J666" si="5717">LEFT($B635,D635-1)</f>
        <v/>
      </c>
      <c r="L635" s="2" t="s">
        <v>386</v>
      </c>
      <c r="M635" s="4">
        <f t="shared" si="5235"/>
        <v>2.3696031478290299E-3</v>
      </c>
      <c r="N635" s="4">
        <f t="shared" si="5236"/>
        <v>5.8887433110208203E-3</v>
      </c>
      <c r="O635" s="4">
        <f t="shared" si="5237"/>
        <v>4.3966587296418698E-3</v>
      </c>
    </row>
    <row r="636" spans="2:24" x14ac:dyDescent="0.35">
      <c r="B636" t="s">
        <v>1028</v>
      </c>
      <c r="C636">
        <f t="shared" ref="C636:C667" si="5718">FIND(" ",$B636)</f>
        <v>4</v>
      </c>
      <c r="D636">
        <f t="shared" ref="D636:D667" si="5719">FIND(" x,y,z ",$B636)</f>
        <v>12</v>
      </c>
      <c r="E636">
        <f t="shared" ref="E636" si="5720">FIND(" ",$B636,D636+5)</f>
        <v>18</v>
      </c>
      <c r="F636">
        <f t="shared" ref="F636:G636" si="5721">FIND(" ",$B636,E636+1)</f>
        <v>39</v>
      </c>
      <c r="G636">
        <f t="shared" si="5721"/>
        <v>61</v>
      </c>
      <c r="H636">
        <f t="shared" si="5232"/>
        <v>83</v>
      </c>
      <c r="J636" t="str">
        <f t="shared" ref="J636:J667" si="5722">LEFT($B636,C636-1)</f>
        <v>762</v>
      </c>
      <c r="K636" t="str">
        <f t="shared" ref="K636:K667" si="5723">MID($B636, C636+1,D636-C636-1)</f>
        <v>Pulcova</v>
      </c>
      <c r="L636" s="2" t="s">
        <v>385</v>
      </c>
      <c r="M636" s="4">
        <f t="shared" si="5235"/>
        <v>3.1753423263164202</v>
      </c>
      <c r="N636" s="4">
        <f t="shared" si="5236"/>
        <v>-1.1992058922036299</v>
      </c>
      <c r="O636" s="4">
        <f t="shared" si="5237"/>
        <v>-4.7622057373297597E-2</v>
      </c>
      <c r="Q636" t="str">
        <f t="shared" ref="Q636:Q667" si="5724">J636</f>
        <v>762</v>
      </c>
      <c r="R636" t="str">
        <f t="shared" ref="R636:R667" si="5725">K636</f>
        <v>Pulcova</v>
      </c>
      <c r="S636" s="4">
        <f t="shared" ref="S636:S667" si="5726">M636</f>
        <v>3.1753423263164202</v>
      </c>
      <c r="T636" s="4">
        <f t="shared" ref="T636:T667" si="5727">N636</f>
        <v>-1.1992058922036299</v>
      </c>
      <c r="U636" s="4">
        <f t="shared" ref="U636:U667" si="5728">O636</f>
        <v>-4.7622057373297597E-2</v>
      </c>
      <c r="V636" s="4">
        <f t="shared" ref="V636:V667" si="5729">M637</f>
        <v>2.1097433579510901E-3</v>
      </c>
      <c r="W636" s="4">
        <f t="shared" ref="W636:W667" si="5730">N637</f>
        <v>7.2342018842310304E-3</v>
      </c>
      <c r="X636" s="4">
        <f t="shared" ref="X636:X667" si="5731">O637</f>
        <v>4.88066194611306E-3</v>
      </c>
    </row>
    <row r="637" spans="2:24" x14ac:dyDescent="0.35">
      <c r="B637" t="s">
        <v>518</v>
      </c>
      <c r="D637">
        <f t="shared" ref="D637:D668" si="5732">FIND("vx,vy,vz ",$B637)</f>
        <v>1</v>
      </c>
      <c r="E637">
        <f t="shared" ref="E637" si="5733">FIND(" ",$B637,D637+8)</f>
        <v>9</v>
      </c>
      <c r="F637">
        <f t="shared" ref="F637:G637" si="5734">FIND(" ",$B637,E637+1)</f>
        <v>30</v>
      </c>
      <c r="G637">
        <f t="shared" si="5734"/>
        <v>51</v>
      </c>
      <c r="H637">
        <f t="shared" si="5232"/>
        <v>72</v>
      </c>
      <c r="J637" t="str">
        <f t="shared" ref="J637:J668" si="5735">LEFT($B637,D637-1)</f>
        <v/>
      </c>
      <c r="L637" s="2" t="s">
        <v>386</v>
      </c>
      <c r="M637" s="4">
        <f t="shared" si="5235"/>
        <v>2.1097433579510901E-3</v>
      </c>
      <c r="N637" s="4">
        <f t="shared" si="5236"/>
        <v>7.2342018842310304E-3</v>
      </c>
      <c r="O637" s="4">
        <f t="shared" si="5237"/>
        <v>4.88066194611306E-3</v>
      </c>
    </row>
    <row r="638" spans="2:24" x14ac:dyDescent="0.35">
      <c r="B638" t="s">
        <v>1029</v>
      </c>
      <c r="C638">
        <f t="shared" ref="C638:C669" si="5736">FIND(" ",$B638)</f>
        <v>4</v>
      </c>
      <c r="D638">
        <f t="shared" ref="D638:D669" si="5737">FIND(" x,y,z ",$B638)</f>
        <v>12</v>
      </c>
      <c r="E638">
        <f t="shared" ref="E638" si="5738">FIND(" ",$B638,D638+5)</f>
        <v>18</v>
      </c>
      <c r="F638">
        <f t="shared" ref="F638:G638" si="5739">FIND(" ",$B638,E638+1)</f>
        <v>39</v>
      </c>
      <c r="G638">
        <f t="shared" si="5739"/>
        <v>61</v>
      </c>
      <c r="H638">
        <f t="shared" si="5232"/>
        <v>83</v>
      </c>
      <c r="J638" t="str">
        <f t="shared" ref="J638:J669" si="5740">LEFT($B638,C638-1)</f>
        <v>769</v>
      </c>
      <c r="K638" t="str">
        <f t="shared" ref="K638:K669" si="5741">MID($B638, C638+1,D638-C638-1)</f>
        <v>Tatjana</v>
      </c>
      <c r="L638" s="2" t="s">
        <v>385</v>
      </c>
      <c r="M638" s="4">
        <f t="shared" si="5235"/>
        <v>0.509160148400431</v>
      </c>
      <c r="N638" s="4">
        <f t="shared" si="5236"/>
        <v>-2.30334237980993</v>
      </c>
      <c r="O638" s="4">
        <f t="shared" si="5237"/>
        <v>-1.33371940699251</v>
      </c>
      <c r="Q638" t="str">
        <f t="shared" ref="Q638:Q669" si="5742">J638</f>
        <v>769</v>
      </c>
      <c r="R638" t="str">
        <f t="shared" ref="R638:R669" si="5743">K638</f>
        <v>Tatjana</v>
      </c>
      <c r="S638" s="4">
        <f t="shared" ref="S638:S669" si="5744">M638</f>
        <v>0.509160148400431</v>
      </c>
      <c r="T638" s="4">
        <f t="shared" ref="T638:T669" si="5745">N638</f>
        <v>-2.30334237980993</v>
      </c>
      <c r="U638" s="4">
        <f t="shared" ref="U638:U669" si="5746">O638</f>
        <v>-1.33371940699251</v>
      </c>
      <c r="V638" s="4">
        <f t="shared" ref="V638:V669" si="5747">M639</f>
        <v>1.0933982442492701E-2</v>
      </c>
      <c r="W638" s="4">
        <f t="shared" ref="W638:W669" si="5748">N639</f>
        <v>2.4958954800575399E-3</v>
      </c>
      <c r="X638" s="4">
        <f t="shared" ref="X638:X669" si="5749">O639</f>
        <v>3.46838301451201E-4</v>
      </c>
    </row>
    <row r="639" spans="2:24" x14ac:dyDescent="0.35">
      <c r="B639" t="s">
        <v>519</v>
      </c>
      <c r="D639">
        <f t="shared" ref="D639:D670" si="5750">FIND("vx,vy,vz ",$B639)</f>
        <v>1</v>
      </c>
      <c r="E639">
        <f t="shared" ref="E639" si="5751">FIND(" ",$B639,D639+8)</f>
        <v>9</v>
      </c>
      <c r="F639">
        <f t="shared" ref="F639:G639" si="5752">FIND(" ",$B639,E639+1)</f>
        <v>30</v>
      </c>
      <c r="G639">
        <f t="shared" si="5752"/>
        <v>51</v>
      </c>
      <c r="H639">
        <f t="shared" si="5232"/>
        <v>72</v>
      </c>
      <c r="J639" t="str">
        <f t="shared" ref="J639:J670" si="5753">LEFT($B639,D639-1)</f>
        <v/>
      </c>
      <c r="L639" s="2" t="s">
        <v>386</v>
      </c>
      <c r="M639" s="4">
        <f t="shared" si="5235"/>
        <v>1.0933982442492701E-2</v>
      </c>
      <c r="N639" s="4">
        <f t="shared" si="5236"/>
        <v>2.4958954800575399E-3</v>
      </c>
      <c r="O639" s="4">
        <f t="shared" si="5237"/>
        <v>3.46838301451201E-4</v>
      </c>
    </row>
    <row r="640" spans="2:24" x14ac:dyDescent="0.35">
      <c r="B640" t="s">
        <v>1030</v>
      </c>
      <c r="C640">
        <f t="shared" ref="C640:C687" si="5754">FIND(" ",$B640)</f>
        <v>4</v>
      </c>
      <c r="D640">
        <f t="shared" ref="D640:D687" si="5755">FIND(" x,y,z ",$B640)</f>
        <v>11</v>
      </c>
      <c r="E640">
        <f t="shared" ref="E640" si="5756">FIND(" ",$B640,D640+5)</f>
        <v>17</v>
      </c>
      <c r="F640">
        <f t="shared" ref="F640:G640" si="5757">FIND(" ",$B640,E640+1)</f>
        <v>38</v>
      </c>
      <c r="G640">
        <f t="shared" si="5757"/>
        <v>59</v>
      </c>
      <c r="H640">
        <f t="shared" si="5232"/>
        <v>81</v>
      </c>
      <c r="J640" t="str">
        <f t="shared" ref="J640:J687" si="5758">LEFT($B640,C640-1)</f>
        <v>772</v>
      </c>
      <c r="K640" t="str">
        <f t="shared" ref="K640:K687" si="5759">MID($B640, C640+1,D640-C640-1)</f>
        <v>Tanete</v>
      </c>
      <c r="L640" s="2" t="s">
        <v>385</v>
      </c>
      <c r="M640" s="4">
        <f t="shared" si="5235"/>
        <v>2.9060258307397802</v>
      </c>
      <c r="N640" s="4">
        <f t="shared" si="5236"/>
        <v>0.64731047129770602</v>
      </c>
      <c r="O640" s="4">
        <f t="shared" si="5237"/>
        <v>-1.2679077283972899</v>
      </c>
      <c r="Q640" t="str">
        <f t="shared" ref="Q640:Q687" si="5760">J640</f>
        <v>772</v>
      </c>
      <c r="R640" t="str">
        <f t="shared" ref="R640:R687" si="5761">K640</f>
        <v>Tanete</v>
      </c>
      <c r="S640" s="4">
        <f t="shared" ref="S640:S687" si="5762">M640</f>
        <v>2.9060258307397802</v>
      </c>
      <c r="T640" s="4">
        <f t="shared" ref="T640:T687" si="5763">N640</f>
        <v>0.64731047129770602</v>
      </c>
      <c r="U640" s="4">
        <f t="shared" ref="U640:U687" si="5764">O640</f>
        <v>-1.2679077283972899</v>
      </c>
      <c r="V640" s="4">
        <f t="shared" ref="V640:V687" si="5765">M641</f>
        <v>1.010921533345E-3</v>
      </c>
      <c r="W640" s="4">
        <f t="shared" ref="W640:W687" si="5766">N641</f>
        <v>7.5958425688378399E-3</v>
      </c>
      <c r="X640" s="4">
        <f t="shared" ref="X640:X687" si="5767">O641</f>
        <v>5.06469778147523E-3</v>
      </c>
    </row>
    <row r="641" spans="2:24" x14ac:dyDescent="0.35">
      <c r="B641" t="s">
        <v>520</v>
      </c>
      <c r="D641">
        <f t="shared" ref="D641:D687" si="5768">FIND("vx,vy,vz ",$B641)</f>
        <v>1</v>
      </c>
      <c r="E641">
        <f t="shared" ref="E641" si="5769">FIND(" ",$B641,D641+8)</f>
        <v>9</v>
      </c>
      <c r="F641">
        <f t="shared" ref="F641:G641" si="5770">FIND(" ",$B641,E641+1)</f>
        <v>30</v>
      </c>
      <c r="G641">
        <f t="shared" si="5770"/>
        <v>51</v>
      </c>
      <c r="H641">
        <f t="shared" si="5232"/>
        <v>72</v>
      </c>
      <c r="J641" t="str">
        <f t="shared" ref="J641:J687" si="5771">LEFT($B641,D641-1)</f>
        <v/>
      </c>
      <c r="L641" s="2" t="s">
        <v>386</v>
      </c>
      <c r="M641" s="4">
        <f t="shared" si="5235"/>
        <v>1.010921533345E-3</v>
      </c>
      <c r="N641" s="4">
        <f t="shared" si="5236"/>
        <v>7.5958425688378399E-3</v>
      </c>
      <c r="O641" s="4">
        <f t="shared" si="5237"/>
        <v>5.06469778147523E-3</v>
      </c>
    </row>
    <row r="642" spans="2:24" x14ac:dyDescent="0.35">
      <c r="B642" t="s">
        <v>1031</v>
      </c>
      <c r="C642">
        <f t="shared" ref="C642:C687" si="5772">FIND(" ",$B642)</f>
        <v>4</v>
      </c>
      <c r="D642">
        <f t="shared" ref="D642:D687" si="5773">FIND(" x,y,z ",$B642)</f>
        <v>15</v>
      </c>
      <c r="E642">
        <f t="shared" ref="E642" si="5774">FIND(" ",$B642,D642+5)</f>
        <v>21</v>
      </c>
      <c r="F642">
        <f t="shared" ref="F642:G642" si="5775">FIND(" ",$B642,E642+1)</f>
        <v>43</v>
      </c>
      <c r="G642">
        <f t="shared" si="5775"/>
        <v>65</v>
      </c>
      <c r="H642">
        <f t="shared" si="5232"/>
        <v>87</v>
      </c>
      <c r="J642" t="str">
        <f t="shared" ref="J642:J687" si="5776">LEFT($B642,C642-1)</f>
        <v>773</v>
      </c>
      <c r="K642" t="str">
        <f t="shared" ref="K642:K687" si="5777">MID($B642, C642+1,D642-C642-1)</f>
        <v>Irmintraud</v>
      </c>
      <c r="L642" s="2" t="s">
        <v>385</v>
      </c>
      <c r="M642" s="4">
        <f t="shared" si="5235"/>
        <v>-1.32478414388201</v>
      </c>
      <c r="N642" s="4">
        <f t="shared" si="5236"/>
        <v>-1.75423664938211</v>
      </c>
      <c r="O642" s="4">
        <f t="shared" si="5237"/>
        <v>-1.6080608694137</v>
      </c>
      <c r="Q642" t="str">
        <f t="shared" ref="Q642:Q687" si="5778">J642</f>
        <v>773</v>
      </c>
      <c r="R642" t="str">
        <f t="shared" ref="R642:R687" si="5779">K642</f>
        <v>Irmintraud</v>
      </c>
      <c r="S642" s="4">
        <f t="shared" ref="S642:S687" si="5780">M642</f>
        <v>-1.32478414388201</v>
      </c>
      <c r="T642" s="4">
        <f t="shared" ref="T642:T687" si="5781">N642</f>
        <v>-1.75423664938211</v>
      </c>
      <c r="U642" s="4">
        <f t="shared" ref="U642:U687" si="5782">O642</f>
        <v>-1.6080608694137</v>
      </c>
      <c r="V642" s="4">
        <f t="shared" ref="V642:V687" si="5783">M643</f>
        <v>9.4396270554453297E-3</v>
      </c>
      <c r="W642" s="4">
        <f t="shared" ref="W642:W687" si="5784">N643</f>
        <v>-4.7351823013847202E-3</v>
      </c>
      <c r="X642" s="4">
        <f t="shared" ref="X642:X687" si="5785">O643</f>
        <v>-1.49643697841163E-3</v>
      </c>
    </row>
    <row r="643" spans="2:24" x14ac:dyDescent="0.35">
      <c r="B643" t="s">
        <v>1032</v>
      </c>
      <c r="D643">
        <f t="shared" ref="D643:D687" si="5786">FIND("vx,vy,vz ",$B643)</f>
        <v>1</v>
      </c>
      <c r="E643">
        <f t="shared" ref="E643" si="5787">FIND(" ",$B643,D643+8)</f>
        <v>9</v>
      </c>
      <c r="F643">
        <f t="shared" ref="F643:G643" si="5788">FIND(" ",$B643,E643+1)</f>
        <v>30</v>
      </c>
      <c r="G643">
        <f t="shared" si="5788"/>
        <v>52</v>
      </c>
      <c r="H643">
        <f t="shared" si="5232"/>
        <v>74</v>
      </c>
      <c r="J643" t="str">
        <f t="shared" ref="J643:J687" si="5789">LEFT($B643,D643-1)</f>
        <v/>
      </c>
      <c r="L643" s="2" t="s">
        <v>386</v>
      </c>
      <c r="M643" s="4">
        <f t="shared" si="5235"/>
        <v>9.4396270554453297E-3</v>
      </c>
      <c r="N643" s="4">
        <f t="shared" si="5236"/>
        <v>-4.7351823013847202E-3</v>
      </c>
      <c r="O643" s="4">
        <f t="shared" si="5237"/>
        <v>-1.49643697841163E-3</v>
      </c>
    </row>
    <row r="644" spans="2:24" x14ac:dyDescent="0.35">
      <c r="B644" t="s">
        <v>1033</v>
      </c>
      <c r="C644">
        <f t="shared" ref="C644:C687" si="5790">FIND(" ",$B644)</f>
        <v>4</v>
      </c>
      <c r="D644">
        <f t="shared" ref="D644:D687" si="5791">FIND(" x,y,z ",$B644)</f>
        <v>15</v>
      </c>
      <c r="E644">
        <f t="shared" ref="E644" si="5792">FIND(" ",$B644,D644+5)</f>
        <v>21</v>
      </c>
      <c r="F644">
        <f t="shared" ref="F644:G644" si="5793">FIND(" ",$B644,E644+1)</f>
        <v>43</v>
      </c>
      <c r="G644">
        <f t="shared" si="5793"/>
        <v>64</v>
      </c>
      <c r="H644">
        <f t="shared" si="5232"/>
        <v>85</v>
      </c>
      <c r="J644" t="str">
        <f t="shared" ref="J644:J687" si="5794">LEFT($B644,C644-1)</f>
        <v>776</v>
      </c>
      <c r="K644" t="str">
        <f t="shared" ref="K644:K687" si="5795">MID($B644, C644+1,D644-C644-1)</f>
        <v>Berbericia</v>
      </c>
      <c r="L644" s="2" t="s">
        <v>385</v>
      </c>
      <c r="M644" s="4">
        <f t="shared" si="5235"/>
        <v>-2.43037586148548</v>
      </c>
      <c r="N644" s="4">
        <f t="shared" si="5236"/>
        <v>1.24411999148007</v>
      </c>
      <c r="O644" s="4">
        <f t="shared" si="5237"/>
        <v>1.49955677747869</v>
      </c>
      <c r="Q644" t="str">
        <f t="shared" ref="Q644:Q687" si="5796">J644</f>
        <v>776</v>
      </c>
      <c r="R644" t="str">
        <f t="shared" ref="R644:R687" si="5797">K644</f>
        <v>Berbericia</v>
      </c>
      <c r="S644" s="4">
        <f t="shared" ref="S644:S687" si="5798">M644</f>
        <v>-2.43037586148548</v>
      </c>
      <c r="T644" s="4">
        <f t="shared" ref="T644:T687" si="5799">N644</f>
        <v>1.24411999148007</v>
      </c>
      <c r="U644" s="4">
        <f t="shared" ref="U644:U687" si="5800">O644</f>
        <v>1.49955677747869</v>
      </c>
      <c r="V644" s="4">
        <f t="shared" ref="V644:V687" si="5801">M645</f>
        <v>-6.1934794747401899E-3</v>
      </c>
      <c r="W644" s="4">
        <f t="shared" ref="W644:W687" si="5802">N645</f>
        <v>-7.0126598768024302E-3</v>
      </c>
      <c r="X644" s="4">
        <f t="shared" ref="X644:X687" si="5803">O645</f>
        <v>-1.2550567224277301E-3</v>
      </c>
    </row>
    <row r="645" spans="2:24" x14ac:dyDescent="0.35">
      <c r="B645" t="s">
        <v>1034</v>
      </c>
      <c r="D645">
        <f t="shared" ref="D645:D687" si="5804">FIND("vx,vy,vz ",$B645)</f>
        <v>1</v>
      </c>
      <c r="E645">
        <f t="shared" ref="E645" si="5805">FIND(" ",$B645,D645+8)</f>
        <v>9</v>
      </c>
      <c r="F645">
        <f t="shared" ref="F645:G645" si="5806">FIND(" ",$B645,E645+1)</f>
        <v>31</v>
      </c>
      <c r="G645">
        <f t="shared" si="5806"/>
        <v>53</v>
      </c>
      <c r="H645">
        <f t="shared" si="5232"/>
        <v>75</v>
      </c>
      <c r="J645" t="str">
        <f t="shared" ref="J645:J687" si="5807">LEFT($B645,D645-1)</f>
        <v/>
      </c>
      <c r="L645" s="2" t="s">
        <v>386</v>
      </c>
      <c r="M645" s="4">
        <f t="shared" si="5235"/>
        <v>-6.1934794747401899E-3</v>
      </c>
      <c r="N645" s="4">
        <f t="shared" si="5236"/>
        <v>-7.0126598768024302E-3</v>
      </c>
      <c r="O645" s="4">
        <f t="shared" si="5237"/>
        <v>-1.2550567224277301E-3</v>
      </c>
    </row>
    <row r="646" spans="2:24" x14ac:dyDescent="0.35">
      <c r="B646" t="s">
        <v>521</v>
      </c>
      <c r="C646">
        <f t="shared" ref="C646:C687" si="5808">FIND(" ",$B646)</f>
        <v>4</v>
      </c>
      <c r="D646">
        <f t="shared" ref="D646:D687" si="5809">FIND(" x,y,z ",$B646)</f>
        <v>14</v>
      </c>
      <c r="E646">
        <f t="shared" ref="E646" si="5810">FIND(" ",$B646,D646+5)</f>
        <v>20</v>
      </c>
      <c r="F646">
        <f t="shared" ref="F646:G646" si="5811">FIND(" ",$B646,E646+1)</f>
        <v>41</v>
      </c>
      <c r="G646">
        <f t="shared" si="5811"/>
        <v>62</v>
      </c>
      <c r="H646">
        <f t="shared" ref="H646:H687" si="5812">LEN($B646)+1</f>
        <v>83</v>
      </c>
      <c r="J646" t="str">
        <f t="shared" ref="J646:J687" si="5813">LEFT($B646,C646-1)</f>
        <v>778</v>
      </c>
      <c r="K646" t="str">
        <f t="shared" ref="K646:K687" si="5814">MID($B646, C646+1,D646-C646-1)</f>
        <v>Theobalda</v>
      </c>
      <c r="L646" s="2" t="s">
        <v>385</v>
      </c>
      <c r="M646" s="4">
        <f t="shared" ref="M646:M687" si="5815">VALUE(MID($B646,E646,F646-E646))</f>
        <v>2.57877054071511</v>
      </c>
      <c r="N646" s="4">
        <f t="shared" ref="N646:N687" si="5816">VALUE(MID($B646,F646,G646-F646))</f>
        <v>0.48467945966790799</v>
      </c>
      <c r="O646" s="4">
        <f t="shared" ref="O646:O687" si="5817">VALUE(MID($B646,G646,H646-G646))</f>
        <v>0.74665806828714099</v>
      </c>
      <c r="Q646" t="str">
        <f t="shared" ref="Q646:Q687" si="5818">J646</f>
        <v>778</v>
      </c>
      <c r="R646" t="str">
        <f t="shared" ref="R646:R687" si="5819">K646</f>
        <v>Theobalda</v>
      </c>
      <c r="S646" s="4">
        <f t="shared" ref="S646:S687" si="5820">M646</f>
        <v>2.57877054071511</v>
      </c>
      <c r="T646" s="4">
        <f t="shared" ref="T646:T687" si="5821">N646</f>
        <v>0.48467945966790799</v>
      </c>
      <c r="U646" s="4">
        <f t="shared" ref="U646:U687" si="5822">O646</f>
        <v>0.74665806828714099</v>
      </c>
      <c r="V646" s="4">
        <f t="shared" ref="V646:V687" si="5823">M647</f>
        <v>-5.6066807382673797E-3</v>
      </c>
      <c r="W646" s="4">
        <f t="shared" ref="W646:W687" si="5824">N647</f>
        <v>8.3332349682791601E-3</v>
      </c>
      <c r="X646" s="4">
        <f t="shared" ref="X646:X687" si="5825">O647</f>
        <v>4.8096693917096898E-3</v>
      </c>
    </row>
    <row r="647" spans="2:24" x14ac:dyDescent="0.35">
      <c r="B647" t="s">
        <v>1035</v>
      </c>
      <c r="D647">
        <f t="shared" ref="D647:D687" si="5826">FIND("vx,vy,vz ",$B647)</f>
        <v>1</v>
      </c>
      <c r="E647">
        <f t="shared" ref="E647" si="5827">FIND(" ",$B647,D647+8)</f>
        <v>9</v>
      </c>
      <c r="F647">
        <f t="shared" ref="F647:G647" si="5828">FIND(" ",$B647,E647+1)</f>
        <v>31</v>
      </c>
      <c r="G647">
        <f t="shared" si="5828"/>
        <v>52</v>
      </c>
      <c r="H647">
        <f t="shared" si="5812"/>
        <v>73</v>
      </c>
      <c r="J647" t="str">
        <f t="shared" ref="J647:J687" si="5829">LEFT($B647,D647-1)</f>
        <v/>
      </c>
      <c r="L647" s="2" t="s">
        <v>386</v>
      </c>
      <c r="M647" s="4">
        <f t="shared" si="5815"/>
        <v>-5.6066807382673797E-3</v>
      </c>
      <c r="N647" s="4">
        <f t="shared" si="5816"/>
        <v>8.3332349682791601E-3</v>
      </c>
      <c r="O647" s="4">
        <f t="shared" si="5817"/>
        <v>4.8096693917096898E-3</v>
      </c>
    </row>
    <row r="648" spans="2:24" x14ac:dyDescent="0.35">
      <c r="B648" t="s">
        <v>1036</v>
      </c>
      <c r="C648">
        <f t="shared" ref="C648:C687" si="5830">FIND(" ",$B648)</f>
        <v>4</v>
      </c>
      <c r="D648">
        <f t="shared" ref="D648:D687" si="5831">FIND(" x,y,z ",$B648)</f>
        <v>12</v>
      </c>
      <c r="E648">
        <f t="shared" ref="E648" si="5832">FIND(" ",$B648,D648+5)</f>
        <v>18</v>
      </c>
      <c r="F648">
        <f t="shared" ref="F648:G648" si="5833">FIND(" ",$B648,E648+1)</f>
        <v>40</v>
      </c>
      <c r="G648">
        <f t="shared" si="5833"/>
        <v>61</v>
      </c>
      <c r="H648">
        <f t="shared" si="5812"/>
        <v>82</v>
      </c>
      <c r="J648" t="str">
        <f t="shared" ref="J648:J687" si="5834">LEFT($B648,C648-1)</f>
        <v>780</v>
      </c>
      <c r="K648" t="str">
        <f t="shared" ref="K648:K687" si="5835">MID($B648, C648+1,D648-C648-1)</f>
        <v>Armenia</v>
      </c>
      <c r="L648" s="2" t="s">
        <v>385</v>
      </c>
      <c r="M648" s="4">
        <f t="shared" si="5815"/>
        <v>-2.9472603336298699</v>
      </c>
      <c r="N648" s="4">
        <f t="shared" si="5816"/>
        <v>1.44373493165571</v>
      </c>
      <c r="O648" s="4">
        <f t="shared" si="5817"/>
        <v>0.74507008333750202</v>
      </c>
      <c r="Q648" t="str">
        <f t="shared" ref="Q648:Q687" si="5836">J648</f>
        <v>780</v>
      </c>
      <c r="R648" t="str">
        <f t="shared" ref="R648:R687" si="5837">K648</f>
        <v>Armenia</v>
      </c>
      <c r="S648" s="4">
        <f t="shared" ref="S648:S687" si="5838">M648</f>
        <v>-2.9472603336298699</v>
      </c>
      <c r="T648" s="4">
        <f t="shared" ref="T648:T687" si="5839">N648</f>
        <v>1.44373493165571</v>
      </c>
      <c r="U648" s="4">
        <f t="shared" ref="U648:U687" si="5840">O648</f>
        <v>0.74507008333750202</v>
      </c>
      <c r="V648" s="4">
        <f t="shared" ref="V648:V687" si="5841">M649</f>
        <v>-4.2921457456439101E-3</v>
      </c>
      <c r="W648" s="4">
        <f t="shared" ref="W648:W687" si="5842">N649</f>
        <v>-7.9038532415755293E-3</v>
      </c>
      <c r="X648" s="4">
        <f t="shared" ref="X648:X687" si="5843">O649</f>
        <v>-2.2682058177777301E-4</v>
      </c>
    </row>
    <row r="649" spans="2:24" x14ac:dyDescent="0.35">
      <c r="B649" t="s">
        <v>1037</v>
      </c>
      <c r="D649">
        <f t="shared" ref="D649:D687" si="5844">FIND("vx,vy,vz ",$B649)</f>
        <v>1</v>
      </c>
      <c r="E649">
        <f t="shared" ref="E649" si="5845">FIND(" ",$B649,D649+8)</f>
        <v>9</v>
      </c>
      <c r="F649">
        <f t="shared" ref="F649:G649" si="5846">FIND(" ",$B649,E649+1)</f>
        <v>31</v>
      </c>
      <c r="G649">
        <f t="shared" si="5846"/>
        <v>53</v>
      </c>
      <c r="H649">
        <f t="shared" si="5812"/>
        <v>75</v>
      </c>
      <c r="J649" t="str">
        <f t="shared" ref="J649:J687" si="5847">LEFT($B649,D649-1)</f>
        <v/>
      </c>
      <c r="L649" s="2" t="s">
        <v>386</v>
      </c>
      <c r="M649" s="4">
        <f t="shared" si="5815"/>
        <v>-4.2921457456439101E-3</v>
      </c>
      <c r="N649" s="4">
        <f t="shared" si="5816"/>
        <v>-7.9038532415755293E-3</v>
      </c>
      <c r="O649" s="4">
        <f t="shared" si="5817"/>
        <v>-2.2682058177777301E-4</v>
      </c>
    </row>
    <row r="650" spans="2:24" x14ac:dyDescent="0.35">
      <c r="B650" t="s">
        <v>1038</v>
      </c>
      <c r="C650">
        <f t="shared" ref="C650:C687" si="5848">FIND(" ",$B650)</f>
        <v>4</v>
      </c>
      <c r="D650">
        <f t="shared" ref="D650:D687" si="5849">FIND(" x,y,z ",$B650)</f>
        <v>16</v>
      </c>
      <c r="E650">
        <f t="shared" ref="E650" si="5850">FIND(" ",$B650,D650+5)</f>
        <v>22</v>
      </c>
      <c r="F650">
        <f t="shared" ref="F650:G650" si="5851">FIND(" ",$B650,E650+1)</f>
        <v>44</v>
      </c>
      <c r="G650">
        <f t="shared" si="5851"/>
        <v>66</v>
      </c>
      <c r="H650">
        <f t="shared" si="5812"/>
        <v>88</v>
      </c>
      <c r="J650" t="str">
        <f t="shared" ref="J650:J687" si="5852">LEFT($B650,C650-1)</f>
        <v>784</v>
      </c>
      <c r="K650" t="str">
        <f t="shared" ref="K650:K687" si="5853">MID($B650, C650+1,D650-C650-1)</f>
        <v>Pickeringia</v>
      </c>
      <c r="L650" s="2" t="s">
        <v>385</v>
      </c>
      <c r="M650" s="4">
        <f t="shared" si="5815"/>
        <v>-1.2161792749859499</v>
      </c>
      <c r="N650" s="4">
        <f t="shared" si="5816"/>
        <v>-1.7259919138713</v>
      </c>
      <c r="O650" s="4">
        <f t="shared" si="5817"/>
        <v>-1.1309830486389201</v>
      </c>
      <c r="Q650" t="str">
        <f t="shared" ref="Q650:Q687" si="5854">J650</f>
        <v>784</v>
      </c>
      <c r="R650" t="str">
        <f t="shared" ref="R650:R687" si="5855">K650</f>
        <v>Pickeringia</v>
      </c>
      <c r="S650" s="4">
        <f t="shared" ref="S650:S687" si="5856">M650</f>
        <v>-1.2161792749859499</v>
      </c>
      <c r="T650" s="4">
        <f t="shared" ref="T650:T687" si="5857">N650</f>
        <v>-1.7259919138713</v>
      </c>
      <c r="U650" s="4">
        <f t="shared" ref="U650:U687" si="5858">O650</f>
        <v>-1.1309830486389201</v>
      </c>
      <c r="V650" s="4">
        <f t="shared" ref="V650:V687" si="5859">M651</f>
        <v>1.07954813463613E-2</v>
      </c>
      <c r="W650" s="4">
        <f t="shared" ref="W650:W687" si="5860">N651</f>
        <v>-4.4169360103135302E-3</v>
      </c>
      <c r="X650" s="4">
        <f t="shared" ref="X650:X687" si="5861">O651</f>
        <v>-3.9723301763543899E-3</v>
      </c>
    </row>
    <row r="651" spans="2:24" x14ac:dyDescent="0.35">
      <c r="B651" t="s">
        <v>1039</v>
      </c>
      <c r="D651">
        <f t="shared" ref="D651:D687" si="5862">FIND("vx,vy,vz ",$B651)</f>
        <v>1</v>
      </c>
      <c r="E651">
        <f t="shared" ref="E651" si="5863">FIND(" ",$B651,D651+8)</f>
        <v>9</v>
      </c>
      <c r="F651">
        <f t="shared" ref="F651:G651" si="5864">FIND(" ",$B651,E651+1)</f>
        <v>30</v>
      </c>
      <c r="G651">
        <f t="shared" si="5864"/>
        <v>52</v>
      </c>
      <c r="H651">
        <f t="shared" si="5812"/>
        <v>74</v>
      </c>
      <c r="J651" t="str">
        <f t="shared" ref="J651:J687" si="5865">LEFT($B651,D651-1)</f>
        <v/>
      </c>
      <c r="L651" s="2" t="s">
        <v>386</v>
      </c>
      <c r="M651" s="4">
        <f t="shared" si="5815"/>
        <v>1.07954813463613E-2</v>
      </c>
      <c r="N651" s="4">
        <f t="shared" si="5816"/>
        <v>-4.4169360103135302E-3</v>
      </c>
      <c r="O651" s="4">
        <f t="shared" si="5817"/>
        <v>-3.9723301763543899E-3</v>
      </c>
    </row>
    <row r="652" spans="2:24" x14ac:dyDescent="0.35">
      <c r="B652" t="s">
        <v>1040</v>
      </c>
      <c r="C652">
        <f t="shared" ref="C652:C687" si="5866">FIND(" ",$B652)</f>
        <v>4</v>
      </c>
      <c r="D652">
        <f t="shared" ref="D652:D687" si="5867">FIND(" x,y,z ",$B652)</f>
        <v>15</v>
      </c>
      <c r="E652">
        <f t="shared" ref="E652" si="5868">FIND(" ",$B652,D652+5)</f>
        <v>21</v>
      </c>
      <c r="F652">
        <f t="shared" ref="F652:G652" si="5869">FIND(" ",$B652,E652+1)</f>
        <v>43</v>
      </c>
      <c r="G652">
        <f t="shared" si="5869"/>
        <v>64</v>
      </c>
      <c r="H652">
        <f t="shared" si="5812"/>
        <v>85</v>
      </c>
      <c r="J652" t="str">
        <f t="shared" ref="J652:J687" si="5870">LEFT($B652,C652-1)</f>
        <v>786</v>
      </c>
      <c r="K652" t="str">
        <f t="shared" ref="K652:K687" si="5871">MID($B652, C652+1,D652-C652-1)</f>
        <v>Bredichina</v>
      </c>
      <c r="L652" s="2" t="s">
        <v>385</v>
      </c>
      <c r="M652" s="4">
        <f t="shared" si="5815"/>
        <v>-0.64097396723405897</v>
      </c>
      <c r="N652" s="4">
        <f t="shared" si="5816"/>
        <v>3.01194608675477</v>
      </c>
      <c r="O652" s="4">
        <f t="shared" si="5817"/>
        <v>1.4826645107636101</v>
      </c>
      <c r="Q652" t="str">
        <f t="shared" ref="Q652:Q687" si="5872">J652</f>
        <v>786</v>
      </c>
      <c r="R652" t="str">
        <f t="shared" ref="R652:R687" si="5873">K652</f>
        <v>Bredichina</v>
      </c>
      <c r="S652" s="4">
        <f t="shared" ref="S652:S687" si="5874">M652</f>
        <v>-0.64097396723405897</v>
      </c>
      <c r="T652" s="4">
        <f t="shared" ref="T652:T687" si="5875">N652</f>
        <v>3.01194608675477</v>
      </c>
      <c r="U652" s="4">
        <f t="shared" ref="U652:U687" si="5876">O652</f>
        <v>1.4826645107636101</v>
      </c>
      <c r="V652" s="4">
        <f t="shared" ref="V652:V687" si="5877">M653</f>
        <v>-8.1144580196440899E-3</v>
      </c>
      <c r="W652" s="4">
        <f t="shared" ref="W652:W687" si="5878">N653</f>
        <v>-3.6357357602008001E-3</v>
      </c>
      <c r="X652" s="4">
        <f t="shared" ref="X652:X687" si="5879">O653</f>
        <v>7.2623747092075597E-4</v>
      </c>
    </row>
    <row r="653" spans="2:24" x14ac:dyDescent="0.35">
      <c r="B653" t="s">
        <v>1041</v>
      </c>
      <c r="D653">
        <f t="shared" ref="D653:D687" si="5880">FIND("vx,vy,vz ",$B653)</f>
        <v>1</v>
      </c>
      <c r="E653">
        <f t="shared" ref="E653" si="5881">FIND(" ",$B653,D653+8)</f>
        <v>9</v>
      </c>
      <c r="F653">
        <f t="shared" ref="F653:G653" si="5882">FIND(" ",$B653,E653+1)</f>
        <v>31</v>
      </c>
      <c r="G653">
        <f t="shared" si="5882"/>
        <v>53</v>
      </c>
      <c r="H653">
        <f t="shared" si="5812"/>
        <v>74</v>
      </c>
      <c r="J653" t="str">
        <f t="shared" ref="J653:J687" si="5883">LEFT($B653,D653-1)</f>
        <v/>
      </c>
      <c r="L653" s="2" t="s">
        <v>386</v>
      </c>
      <c r="M653" s="4">
        <f t="shared" si="5815"/>
        <v>-8.1144580196440899E-3</v>
      </c>
      <c r="N653" s="4">
        <f t="shared" si="5816"/>
        <v>-3.6357357602008001E-3</v>
      </c>
      <c r="O653" s="4">
        <f t="shared" si="5817"/>
        <v>7.2623747092075597E-4</v>
      </c>
    </row>
    <row r="654" spans="2:24" x14ac:dyDescent="0.35">
      <c r="B654" t="s">
        <v>1042</v>
      </c>
      <c r="C654">
        <f t="shared" ref="C654:C687" si="5884">FIND(" ",$B654)</f>
        <v>4</v>
      </c>
      <c r="D654">
        <f t="shared" ref="D654:D687" si="5885">FIND(" x,y,z ",$B654)</f>
        <v>16</v>
      </c>
      <c r="E654">
        <f t="shared" ref="E654" si="5886">FIND(" ",$B654,D654+5)</f>
        <v>22</v>
      </c>
      <c r="F654">
        <f t="shared" ref="F654:G654" si="5887">FIND(" ",$B654,E654+1)</f>
        <v>44</v>
      </c>
      <c r="G654">
        <f t="shared" si="5887"/>
        <v>66</v>
      </c>
      <c r="H654">
        <f t="shared" si="5812"/>
        <v>88</v>
      </c>
      <c r="J654" t="str">
        <f t="shared" ref="J654:J687" si="5888">LEFT($B654,C654-1)</f>
        <v>788</v>
      </c>
      <c r="K654" t="str">
        <f t="shared" ref="K654:K687" si="5889">MID($B654, C654+1,D654-C654-1)</f>
        <v>Hohensteina</v>
      </c>
      <c r="L654" s="2" t="s">
        <v>385</v>
      </c>
      <c r="M654" s="4">
        <f t="shared" si="5815"/>
        <v>-2.0651617634508099</v>
      </c>
      <c r="N654" s="4">
        <f t="shared" si="5816"/>
        <v>-1.7317356070444301</v>
      </c>
      <c r="O654" s="4">
        <f t="shared" si="5817"/>
        <v>-0.269841031252473</v>
      </c>
      <c r="Q654" t="str">
        <f t="shared" ref="Q654:Q687" si="5890">J654</f>
        <v>788</v>
      </c>
      <c r="R654" t="str">
        <f t="shared" ref="R654:R687" si="5891">K654</f>
        <v>Hohensteina</v>
      </c>
      <c r="S654" s="4">
        <f t="shared" ref="S654:S687" si="5892">M654</f>
        <v>-2.0651617634508099</v>
      </c>
      <c r="T654" s="4">
        <f t="shared" ref="T654:T687" si="5893">N654</f>
        <v>-1.7317356070444301</v>
      </c>
      <c r="U654" s="4">
        <f t="shared" ref="U654:U687" si="5894">O654</f>
        <v>-0.269841031252473</v>
      </c>
      <c r="V654" s="4">
        <f t="shared" ref="V654:V687" si="5895">M655</f>
        <v>7.16621856879861E-3</v>
      </c>
      <c r="W654" s="4">
        <f t="shared" ref="W654:W687" si="5896">N655</f>
        <v>-8.4009284023794199E-3</v>
      </c>
      <c r="X654" s="4">
        <f t="shared" ref="X654:X687" si="5897">O655</f>
        <v>-1.3622688791678601E-3</v>
      </c>
    </row>
    <row r="655" spans="2:24" x14ac:dyDescent="0.35">
      <c r="B655" t="s">
        <v>1043</v>
      </c>
      <c r="D655">
        <f t="shared" ref="D655:D687" si="5898">FIND("vx,vy,vz ",$B655)</f>
        <v>1</v>
      </c>
      <c r="E655">
        <f t="shared" ref="E655" si="5899">FIND(" ",$B655,D655+8)</f>
        <v>9</v>
      </c>
      <c r="F655">
        <f t="shared" ref="F655:G655" si="5900">FIND(" ",$B655,E655+1)</f>
        <v>30</v>
      </c>
      <c r="G655">
        <f t="shared" si="5900"/>
        <v>52</v>
      </c>
      <c r="H655">
        <f t="shared" si="5812"/>
        <v>74</v>
      </c>
      <c r="J655" t="str">
        <f t="shared" ref="J655:J687" si="5901">LEFT($B655,D655-1)</f>
        <v/>
      </c>
      <c r="L655" s="2" t="s">
        <v>386</v>
      </c>
      <c r="M655" s="4">
        <f t="shared" si="5815"/>
        <v>7.16621856879861E-3</v>
      </c>
      <c r="N655" s="4">
        <f t="shared" si="5816"/>
        <v>-8.4009284023794199E-3</v>
      </c>
      <c r="O655" s="4">
        <f t="shared" si="5817"/>
        <v>-1.3622688791678601E-3</v>
      </c>
    </row>
    <row r="656" spans="2:24" x14ac:dyDescent="0.35">
      <c r="B656" t="s">
        <v>1044</v>
      </c>
      <c r="C656">
        <f t="shared" ref="C656:C687" si="5902">FIND(" ",$B656)</f>
        <v>4</v>
      </c>
      <c r="D656">
        <f t="shared" ref="D656:D687" si="5903">FIND(" x,y,z ",$B656)</f>
        <v>13</v>
      </c>
      <c r="E656">
        <f t="shared" ref="E656" si="5904">FIND(" ",$B656,D656+5)</f>
        <v>19</v>
      </c>
      <c r="F656">
        <f t="shared" ref="F656:G656" si="5905">FIND(" ",$B656,E656+1)</f>
        <v>41</v>
      </c>
      <c r="G656">
        <f t="shared" si="5905"/>
        <v>62</v>
      </c>
      <c r="H656">
        <f t="shared" si="5812"/>
        <v>84</v>
      </c>
      <c r="J656" t="str">
        <f t="shared" ref="J656:J687" si="5906">LEFT($B656,C656-1)</f>
        <v>790</v>
      </c>
      <c r="K656" t="str">
        <f t="shared" ref="K656:K687" si="5907">MID($B656, C656+1,D656-C656-1)</f>
        <v>Pretoria</v>
      </c>
      <c r="L656" s="2" t="s">
        <v>385</v>
      </c>
      <c r="M656" s="4">
        <f t="shared" si="5815"/>
        <v>-3.3126607080964798</v>
      </c>
      <c r="N656" s="4">
        <f t="shared" si="5816"/>
        <v>0.159833898455113</v>
      </c>
      <c r="O656" s="4">
        <f t="shared" si="5817"/>
        <v>-1.18039365321352</v>
      </c>
      <c r="Q656" t="str">
        <f t="shared" ref="Q656:Q687" si="5908">J656</f>
        <v>790</v>
      </c>
      <c r="R656" t="str">
        <f t="shared" ref="R656:R687" si="5909">K656</f>
        <v>Pretoria</v>
      </c>
      <c r="S656" s="4">
        <f t="shared" ref="S656:S687" si="5910">M656</f>
        <v>-3.3126607080964798</v>
      </c>
      <c r="T656" s="4">
        <f t="shared" ref="T656:T687" si="5911">N656</f>
        <v>0.159833898455113</v>
      </c>
      <c r="U656" s="4">
        <f t="shared" ref="U656:U687" si="5912">O656</f>
        <v>-1.18039365321352</v>
      </c>
      <c r="V656" s="4">
        <f t="shared" ref="V656:V687" si="5913">M657</f>
        <v>1.8002835055323501E-3</v>
      </c>
      <c r="W656" s="4">
        <f t="shared" ref="W656:W687" si="5914">N657</f>
        <v>-8.6064619838018292E-3</v>
      </c>
      <c r="X656" s="4">
        <f t="shared" ref="X656:X687" si="5915">O657</f>
        <v>-1.97198391507115E-3</v>
      </c>
    </row>
    <row r="657" spans="2:24" x14ac:dyDescent="0.35">
      <c r="B657" t="s">
        <v>1045</v>
      </c>
      <c r="D657">
        <f t="shared" ref="D657:D687" si="5916">FIND("vx,vy,vz ",$B657)</f>
        <v>1</v>
      </c>
      <c r="E657">
        <f t="shared" ref="E657" si="5917">FIND(" ",$B657,D657+8)</f>
        <v>9</v>
      </c>
      <c r="F657">
        <f t="shared" ref="F657:G657" si="5918">FIND(" ",$B657,E657+1)</f>
        <v>30</v>
      </c>
      <c r="G657">
        <f t="shared" si="5918"/>
        <v>52</v>
      </c>
      <c r="H657">
        <f t="shared" si="5812"/>
        <v>74</v>
      </c>
      <c r="J657" t="str">
        <f t="shared" ref="J657:J687" si="5919">LEFT($B657,D657-1)</f>
        <v/>
      </c>
      <c r="L657" s="2" t="s">
        <v>386</v>
      </c>
      <c r="M657" s="4">
        <f t="shared" si="5815"/>
        <v>1.8002835055323501E-3</v>
      </c>
      <c r="N657" s="4">
        <f t="shared" si="5816"/>
        <v>-8.6064619838018292E-3</v>
      </c>
      <c r="O657" s="4">
        <f t="shared" si="5817"/>
        <v>-1.97198391507115E-3</v>
      </c>
    </row>
    <row r="658" spans="2:24" x14ac:dyDescent="0.35">
      <c r="B658" t="s">
        <v>1046</v>
      </c>
      <c r="C658">
        <f t="shared" ref="C658:C687" si="5920">FIND(" ",$B658)</f>
        <v>4</v>
      </c>
      <c r="D658">
        <f t="shared" ref="D658:D687" si="5921">FIND(" x,y,z ",$B658)</f>
        <v>8</v>
      </c>
      <c r="E658">
        <f t="shared" ref="E658" si="5922">FIND(" ",$B658,D658+5)</f>
        <v>14</v>
      </c>
      <c r="F658">
        <f t="shared" ref="F658:G658" si="5923">FIND(" ",$B658,E658+1)</f>
        <v>36</v>
      </c>
      <c r="G658">
        <f t="shared" si="5923"/>
        <v>58</v>
      </c>
      <c r="H658">
        <f t="shared" si="5812"/>
        <v>80</v>
      </c>
      <c r="J658" t="str">
        <f t="shared" ref="J658:J687" si="5924">LEFT($B658,C658-1)</f>
        <v>791</v>
      </c>
      <c r="K658" t="str">
        <f t="shared" ref="K658:K687" si="5925">MID($B658, C658+1,D658-C658-1)</f>
        <v>Ani</v>
      </c>
      <c r="L658" s="2" t="s">
        <v>385</v>
      </c>
      <c r="M658" s="4">
        <f t="shared" si="5815"/>
        <v>-0.69300604219207296</v>
      </c>
      <c r="N658" s="4">
        <f t="shared" si="5816"/>
        <v>-2.7909659887870699</v>
      </c>
      <c r="O658" s="4">
        <f t="shared" si="5817"/>
        <v>-0.47107535388780297</v>
      </c>
      <c r="Q658" t="str">
        <f t="shared" ref="Q658:Q687" si="5926">J658</f>
        <v>791</v>
      </c>
      <c r="R658" t="str">
        <f t="shared" ref="R658:R687" si="5927">K658</f>
        <v>Ani</v>
      </c>
      <c r="S658" s="4">
        <f t="shared" ref="S658:S687" si="5928">M658</f>
        <v>-0.69300604219207296</v>
      </c>
      <c r="T658" s="4">
        <f t="shared" ref="T658:T687" si="5929">N658</f>
        <v>-2.7909659887870699</v>
      </c>
      <c r="U658" s="4">
        <f t="shared" ref="U658:U687" si="5930">O658</f>
        <v>-0.47107535388780297</v>
      </c>
      <c r="V658" s="4">
        <f t="shared" ref="V658:V687" si="5931">M659</f>
        <v>1.0149322918663699E-2</v>
      </c>
      <c r="W658" s="4">
        <f t="shared" ref="W658:W687" si="5932">N659</f>
        <v>-1.78409023167429E-4</v>
      </c>
      <c r="X658" s="4">
        <f t="shared" ref="X658:X687" si="5933">O659</f>
        <v>-2.3167361581411601E-3</v>
      </c>
    </row>
    <row r="659" spans="2:24" x14ac:dyDescent="0.35">
      <c r="B659" t="s">
        <v>1047</v>
      </c>
      <c r="D659">
        <f t="shared" ref="D659:D687" si="5934">FIND("vx,vy,vz ",$B659)</f>
        <v>1</v>
      </c>
      <c r="E659">
        <f t="shared" ref="E659" si="5935">FIND(" ",$B659,D659+8)</f>
        <v>9</v>
      </c>
      <c r="F659">
        <f t="shared" ref="F659:G659" si="5936">FIND(" ",$B659,E659+1)</f>
        <v>30</v>
      </c>
      <c r="G659">
        <f t="shared" si="5936"/>
        <v>52</v>
      </c>
      <c r="H659">
        <f t="shared" si="5812"/>
        <v>74</v>
      </c>
      <c r="J659" t="str">
        <f t="shared" ref="J659:J687" si="5937">LEFT($B659,D659-1)</f>
        <v/>
      </c>
      <c r="L659" s="2" t="s">
        <v>386</v>
      </c>
      <c r="M659" s="4">
        <f t="shared" si="5815"/>
        <v>1.0149322918663699E-2</v>
      </c>
      <c r="N659" s="4">
        <f t="shared" si="5816"/>
        <v>-1.78409023167429E-4</v>
      </c>
      <c r="O659" s="4">
        <f t="shared" si="5817"/>
        <v>-2.3167361581411601E-3</v>
      </c>
    </row>
    <row r="660" spans="2:24" x14ac:dyDescent="0.35">
      <c r="B660" t="s">
        <v>1048</v>
      </c>
      <c r="C660">
        <f t="shared" ref="C660:C687" si="5938">FIND(" ",$B660)</f>
        <v>4</v>
      </c>
      <c r="D660">
        <f t="shared" ref="D660:D687" si="5939">FIND(" x,y,z ",$B660)</f>
        <v>13</v>
      </c>
      <c r="E660">
        <f t="shared" ref="E660" si="5940">FIND(" ",$B660,D660+5)</f>
        <v>19</v>
      </c>
      <c r="F660">
        <f t="shared" ref="F660:G660" si="5941">FIND(" ",$B660,E660+1)</f>
        <v>40</v>
      </c>
      <c r="G660">
        <f t="shared" si="5941"/>
        <v>62</v>
      </c>
      <c r="H660">
        <f t="shared" si="5812"/>
        <v>84</v>
      </c>
      <c r="J660" t="str">
        <f t="shared" ref="J660:J687" si="5942">LEFT($B660,C660-1)</f>
        <v>804</v>
      </c>
      <c r="K660" t="str">
        <f t="shared" ref="K660:K687" si="5943">MID($B660, C660+1,D660-C660-1)</f>
        <v>Hispania</v>
      </c>
      <c r="L660" s="2" t="s">
        <v>385</v>
      </c>
      <c r="M660" s="4">
        <f t="shared" si="5815"/>
        <v>1.18023634701685</v>
      </c>
      <c r="N660" s="4">
        <f t="shared" si="5816"/>
        <v>-1.7559942989209301</v>
      </c>
      <c r="O660" s="4">
        <f t="shared" si="5817"/>
        <v>-1.31622548061256</v>
      </c>
      <c r="Q660" t="str">
        <f t="shared" ref="Q660:Q687" si="5944">J660</f>
        <v>804</v>
      </c>
      <c r="R660" t="str">
        <f t="shared" ref="R660:R687" si="5945">K660</f>
        <v>Hispania</v>
      </c>
      <c r="S660" s="4">
        <f t="shared" ref="S660:S687" si="5946">M660</f>
        <v>1.18023634701685</v>
      </c>
      <c r="T660" s="4">
        <f t="shared" ref="T660:T687" si="5947">N660</f>
        <v>-1.7559942989209301</v>
      </c>
      <c r="U660" s="4">
        <f t="shared" ref="U660:U687" si="5948">O660</f>
        <v>-1.31622548061256</v>
      </c>
      <c r="V660" s="4">
        <f t="shared" ref="V660:V687" si="5949">M661</f>
        <v>9.7481385261872291E-3</v>
      </c>
      <c r="W660" s="4">
        <f t="shared" ref="W660:W687" si="5950">N661</f>
        <v>4.4950219269219802E-3</v>
      </c>
      <c r="X660" s="4">
        <f t="shared" ref="X660:X687" si="5951">O661</f>
        <v>4.2454470863897602E-3</v>
      </c>
    </row>
    <row r="661" spans="2:24" x14ac:dyDescent="0.35">
      <c r="B661" t="s">
        <v>522</v>
      </c>
      <c r="D661">
        <f t="shared" ref="D661:D687" si="5952">FIND("vx,vy,vz ",$B661)</f>
        <v>1</v>
      </c>
      <c r="E661">
        <f t="shared" ref="E661" si="5953">FIND(" ",$B661,D661+8)</f>
        <v>9</v>
      </c>
      <c r="F661">
        <f t="shared" ref="F661:G661" si="5954">FIND(" ",$B661,E661+1)</f>
        <v>30</v>
      </c>
      <c r="G661">
        <f t="shared" si="5954"/>
        <v>51</v>
      </c>
      <c r="H661">
        <f t="shared" si="5812"/>
        <v>72</v>
      </c>
      <c r="J661" t="str">
        <f t="shared" ref="J661:J687" si="5955">LEFT($B661,D661-1)</f>
        <v/>
      </c>
      <c r="L661" s="2" t="s">
        <v>386</v>
      </c>
      <c r="M661" s="4">
        <f t="shared" si="5815"/>
        <v>9.7481385261872291E-3</v>
      </c>
      <c r="N661" s="4">
        <f t="shared" si="5816"/>
        <v>4.4950219269219802E-3</v>
      </c>
      <c r="O661" s="4">
        <f t="shared" si="5817"/>
        <v>4.2454470863897602E-3</v>
      </c>
    </row>
    <row r="662" spans="2:24" x14ac:dyDescent="0.35">
      <c r="B662" t="s">
        <v>1049</v>
      </c>
      <c r="C662">
        <f t="shared" ref="C662:C687" si="5956">FIND(" ",$B662)</f>
        <v>4</v>
      </c>
      <c r="D662">
        <f t="shared" ref="D662:D687" si="5957">FIND(" x,y,z ",$B662)</f>
        <v>11</v>
      </c>
      <c r="E662">
        <f t="shared" ref="E662" si="5958">FIND(" ",$B662,D662+5)</f>
        <v>17</v>
      </c>
      <c r="F662">
        <f t="shared" ref="F662:G662" si="5959">FIND(" ",$B662,E662+1)</f>
        <v>39</v>
      </c>
      <c r="G662">
        <f t="shared" si="5959"/>
        <v>61</v>
      </c>
      <c r="H662">
        <f t="shared" si="5812"/>
        <v>83</v>
      </c>
      <c r="J662" t="str">
        <f t="shared" ref="J662:J687" si="5960">LEFT($B662,C662-1)</f>
        <v>814</v>
      </c>
      <c r="K662" t="str">
        <f t="shared" ref="K662:K687" si="5961">MID($B662, C662+1,D662-C662-1)</f>
        <v>Tauris</v>
      </c>
      <c r="L662" s="2" t="s">
        <v>385</v>
      </c>
      <c r="M662" s="4">
        <f t="shared" si="5815"/>
        <v>-2.6433377632286099</v>
      </c>
      <c r="N662" s="4">
        <f t="shared" si="5816"/>
        <v>-3.0435117796997502</v>
      </c>
      <c r="O662" s="4">
        <f t="shared" si="5817"/>
        <v>-0.187636072682489</v>
      </c>
      <c r="Q662" t="str">
        <f t="shared" ref="Q662:Q687" si="5962">J662</f>
        <v>814</v>
      </c>
      <c r="R662" t="str">
        <f t="shared" ref="R662:R687" si="5963">K662</f>
        <v>Tauris</v>
      </c>
      <c r="S662" s="4">
        <f t="shared" ref="S662:S687" si="5964">M662</f>
        <v>-2.6433377632286099</v>
      </c>
      <c r="T662" s="4">
        <f t="shared" ref="T662:T687" si="5965">N662</f>
        <v>-3.0435117796997502</v>
      </c>
      <c r="U662" s="4">
        <f t="shared" ref="U662:U687" si="5966">O662</f>
        <v>-0.187636072682489</v>
      </c>
      <c r="V662" s="4">
        <f t="shared" ref="V662:V687" si="5967">M663</f>
        <v>5.3754746855967797E-3</v>
      </c>
      <c r="W662" s="4">
        <f t="shared" ref="W662:W687" si="5968">N663</f>
        <v>-3.1866104336940801E-3</v>
      </c>
      <c r="X662" s="4">
        <f t="shared" ref="X662:X687" si="5969">O663</f>
        <v>-3.7529835400558998E-3</v>
      </c>
    </row>
    <row r="663" spans="2:24" x14ac:dyDescent="0.35">
      <c r="B663" t="s">
        <v>1050</v>
      </c>
      <c r="D663">
        <f t="shared" ref="D663:D687" si="5970">FIND("vx,vy,vz ",$B663)</f>
        <v>1</v>
      </c>
      <c r="E663">
        <f t="shared" ref="E663" si="5971">FIND(" ",$B663,D663+8)</f>
        <v>9</v>
      </c>
      <c r="F663">
        <f t="shared" ref="F663:G663" si="5972">FIND(" ",$B663,E663+1)</f>
        <v>30</v>
      </c>
      <c r="G663">
        <f t="shared" si="5972"/>
        <v>52</v>
      </c>
      <c r="H663">
        <f t="shared" si="5812"/>
        <v>74</v>
      </c>
      <c r="J663" t="str">
        <f t="shared" ref="J663:J687" si="5973">LEFT($B663,D663-1)</f>
        <v/>
      </c>
      <c r="L663" s="2" t="s">
        <v>386</v>
      </c>
      <c r="M663" s="4">
        <f t="shared" si="5815"/>
        <v>5.3754746855967797E-3</v>
      </c>
      <c r="N663" s="4">
        <f t="shared" si="5816"/>
        <v>-3.1866104336940801E-3</v>
      </c>
      <c r="O663" s="4">
        <f t="shared" si="5817"/>
        <v>-3.7529835400558998E-3</v>
      </c>
    </row>
    <row r="664" spans="2:24" x14ac:dyDescent="0.35">
      <c r="B664" t="s">
        <v>1051</v>
      </c>
      <c r="C664">
        <f t="shared" ref="C664:C687" si="5974">FIND(" ",$B664)</f>
        <v>4</v>
      </c>
      <c r="D664">
        <f t="shared" ref="D664:D687" si="5975">FIND(" x,y,z ",$B664)</f>
        <v>8</v>
      </c>
      <c r="E664">
        <f t="shared" ref="E664" si="5976">FIND(" ",$B664,D664+5)</f>
        <v>14</v>
      </c>
      <c r="F664">
        <f t="shared" ref="F664:G664" si="5977">FIND(" ",$B664,E664+1)</f>
        <v>36</v>
      </c>
      <c r="G664">
        <f t="shared" si="5977"/>
        <v>58</v>
      </c>
      <c r="H664">
        <f t="shared" si="5812"/>
        <v>80</v>
      </c>
      <c r="J664" t="str">
        <f t="shared" ref="J664:J687" si="5978">LEFT($B664,C664-1)</f>
        <v>849</v>
      </c>
      <c r="K664" t="str">
        <f t="shared" ref="K664:K687" si="5979">MID($B664, C664+1,D664-C664-1)</f>
        <v>Ara</v>
      </c>
      <c r="L664" s="2" t="s">
        <v>385</v>
      </c>
      <c r="M664" s="4">
        <f t="shared" si="5815"/>
        <v>-2.4004364177162101</v>
      </c>
      <c r="N664" s="4">
        <f t="shared" si="5816"/>
        <v>-1.3773762570483501</v>
      </c>
      <c r="O664" s="4">
        <f t="shared" si="5817"/>
        <v>-0.90337123604246705</v>
      </c>
      <c r="Q664" t="str">
        <f t="shared" ref="Q664:Q687" si="5980">J664</f>
        <v>849</v>
      </c>
      <c r="R664" t="str">
        <f t="shared" ref="R664:R687" si="5981">K664</f>
        <v>Ara</v>
      </c>
      <c r="S664" s="4">
        <f t="shared" ref="S664:S687" si="5982">M664</f>
        <v>-2.4004364177162101</v>
      </c>
      <c r="T664" s="4">
        <f t="shared" ref="T664:T687" si="5983">N664</f>
        <v>-1.3773762570483501</v>
      </c>
      <c r="U664" s="4">
        <f t="shared" ref="U664:U687" si="5984">O664</f>
        <v>-0.90337123604246705</v>
      </c>
      <c r="V664" s="4">
        <f t="shared" ref="V664:V687" si="5985">M665</f>
        <v>6.6307092290901698E-3</v>
      </c>
      <c r="W664" s="4">
        <f t="shared" ref="W664:W687" si="5986">N665</f>
        <v>-8.1015484942993602E-3</v>
      </c>
      <c r="X664" s="4">
        <f t="shared" ref="X664:X687" si="5987">O665</f>
        <v>2.9040605869314398E-4</v>
      </c>
    </row>
    <row r="665" spans="2:24" x14ac:dyDescent="0.35">
      <c r="B665" t="s">
        <v>1052</v>
      </c>
      <c r="D665">
        <f t="shared" ref="D665:D687" si="5988">FIND("vx,vy,vz ",$B665)</f>
        <v>1</v>
      </c>
      <c r="E665">
        <f t="shared" ref="E665" si="5989">FIND(" ",$B665,D665+8)</f>
        <v>9</v>
      </c>
      <c r="F665">
        <f t="shared" ref="F665:G665" si="5990">FIND(" ",$B665,E665+1)</f>
        <v>30</v>
      </c>
      <c r="G665">
        <f t="shared" si="5990"/>
        <v>52</v>
      </c>
      <c r="H665">
        <f t="shared" si="5812"/>
        <v>73</v>
      </c>
      <c r="J665" t="str">
        <f t="shared" ref="J665:J687" si="5991">LEFT($B665,D665-1)</f>
        <v/>
      </c>
      <c r="L665" s="2" t="s">
        <v>386</v>
      </c>
      <c r="M665" s="4">
        <f t="shared" si="5815"/>
        <v>6.6307092290901698E-3</v>
      </c>
      <c r="N665" s="4">
        <f t="shared" si="5816"/>
        <v>-8.1015484942993602E-3</v>
      </c>
      <c r="O665" s="4">
        <f t="shared" si="5817"/>
        <v>2.9040605869314398E-4</v>
      </c>
    </row>
    <row r="666" spans="2:24" x14ac:dyDescent="0.35">
      <c r="B666" t="s">
        <v>1053</v>
      </c>
      <c r="C666">
        <f t="shared" ref="C666:C687" si="5992">FIND(" ",$B666)</f>
        <v>4</v>
      </c>
      <c r="D666">
        <f t="shared" ref="D666:D687" si="5993">FIND(" x,y,z ",$B666)</f>
        <v>10</v>
      </c>
      <c r="E666">
        <f t="shared" ref="E666" si="5994">FIND(" ",$B666,D666+5)</f>
        <v>16</v>
      </c>
      <c r="F666">
        <f t="shared" ref="F666:G666" si="5995">FIND(" ",$B666,E666+1)</f>
        <v>38</v>
      </c>
      <c r="G666">
        <f t="shared" si="5995"/>
        <v>60</v>
      </c>
      <c r="H666">
        <f t="shared" si="5812"/>
        <v>82</v>
      </c>
      <c r="J666" t="str">
        <f t="shared" ref="J666:J687" si="5996">LEFT($B666,C666-1)</f>
        <v>895</v>
      </c>
      <c r="K666" t="str">
        <f t="shared" ref="K666:K687" si="5997">MID($B666, C666+1,D666-C666-1)</f>
        <v>Helio</v>
      </c>
      <c r="L666" s="2" t="s">
        <v>385</v>
      </c>
      <c r="M666" s="4">
        <f t="shared" si="5815"/>
        <v>-1.1538647865735201</v>
      </c>
      <c r="N666" s="4">
        <f t="shared" si="5816"/>
        <v>-2.97064131502413</v>
      </c>
      <c r="O666" s="4">
        <f t="shared" si="5817"/>
        <v>-1.7428804747564901</v>
      </c>
      <c r="Q666" t="str">
        <f t="shared" ref="Q666:Q687" si="5998">J666</f>
        <v>895</v>
      </c>
      <c r="R666" t="str">
        <f t="shared" ref="R666:R687" si="5999">K666</f>
        <v>Helio</v>
      </c>
      <c r="S666" s="4">
        <f t="shared" ref="S666:S687" si="6000">M666</f>
        <v>-1.1538647865735201</v>
      </c>
      <c r="T666" s="4">
        <f t="shared" ref="T666:T687" si="6001">N666</f>
        <v>-2.97064131502413</v>
      </c>
      <c r="U666" s="4">
        <f t="shared" ref="U666:U687" si="6002">O666</f>
        <v>-1.7428804747564901</v>
      </c>
      <c r="V666" s="4">
        <f t="shared" ref="V666:V687" si="6003">M667</f>
        <v>6.9003787291382398E-3</v>
      </c>
      <c r="W666" s="4">
        <f t="shared" ref="W666:W687" si="6004">N667</f>
        <v>-4.3837674217128498E-3</v>
      </c>
      <c r="X666" s="4">
        <f t="shared" ref="X666:X687" si="6005">O667</f>
        <v>1.9159538661106901E-3</v>
      </c>
    </row>
    <row r="667" spans="2:24" x14ac:dyDescent="0.35">
      <c r="B667" t="s">
        <v>1054</v>
      </c>
      <c r="D667">
        <f t="shared" ref="D667:D687" si="6006">FIND("vx,vy,vz ",$B667)</f>
        <v>1</v>
      </c>
      <c r="E667">
        <f t="shared" ref="E667" si="6007">FIND(" ",$B667,D667+8)</f>
        <v>9</v>
      </c>
      <c r="F667">
        <f t="shared" ref="F667:G667" si="6008">FIND(" ",$B667,E667+1)</f>
        <v>30</v>
      </c>
      <c r="G667">
        <f t="shared" si="6008"/>
        <v>52</v>
      </c>
      <c r="H667">
        <f t="shared" si="5812"/>
        <v>73</v>
      </c>
      <c r="J667" t="str">
        <f t="shared" ref="J667:J687" si="6009">LEFT($B667,D667-1)</f>
        <v/>
      </c>
      <c r="L667" s="2" t="s">
        <v>386</v>
      </c>
      <c r="M667" s="4">
        <f t="shared" si="5815"/>
        <v>6.9003787291382398E-3</v>
      </c>
      <c r="N667" s="4">
        <f t="shared" si="5816"/>
        <v>-4.3837674217128498E-3</v>
      </c>
      <c r="O667" s="4">
        <f t="shared" si="5817"/>
        <v>1.9159538661106901E-3</v>
      </c>
    </row>
    <row r="668" spans="2:24" x14ac:dyDescent="0.35">
      <c r="B668" t="s">
        <v>1055</v>
      </c>
      <c r="C668">
        <f t="shared" ref="C668:C687" si="6010">FIND(" ",$B668)</f>
        <v>4</v>
      </c>
      <c r="D668">
        <f t="shared" ref="D668:D687" si="6011">FIND(" x,y,z ",$B668)</f>
        <v>9</v>
      </c>
      <c r="E668">
        <f t="shared" ref="E668" si="6012">FIND(" ",$B668,D668+5)</f>
        <v>15</v>
      </c>
      <c r="F668">
        <f t="shared" ref="F668:G668" si="6013">FIND(" ",$B668,E668+1)</f>
        <v>36</v>
      </c>
      <c r="G668">
        <f t="shared" si="6013"/>
        <v>58</v>
      </c>
      <c r="H668">
        <f t="shared" si="5812"/>
        <v>80</v>
      </c>
      <c r="J668" t="str">
        <f t="shared" ref="J668:J687" si="6014">LEFT($B668,C668-1)</f>
        <v>909</v>
      </c>
      <c r="K668" t="str">
        <f t="shared" ref="K668:K687" si="6015">MID($B668, C668+1,D668-C668-1)</f>
        <v>Ulla</v>
      </c>
      <c r="L668" s="2" t="s">
        <v>385</v>
      </c>
      <c r="M668" s="4">
        <f t="shared" si="5815"/>
        <v>2.6435857795644702</v>
      </c>
      <c r="N668" s="4">
        <f t="shared" si="5816"/>
        <v>-1.9129976198702601</v>
      </c>
      <c r="O668" s="4">
        <f t="shared" si="5817"/>
        <v>-0.71507684281869799</v>
      </c>
      <c r="Q668" t="str">
        <f t="shared" ref="Q668:Q687" si="6016">J668</f>
        <v>909</v>
      </c>
      <c r="R668" t="str">
        <f t="shared" ref="R668:R687" si="6017">K668</f>
        <v>Ulla</v>
      </c>
      <c r="S668" s="4">
        <f t="shared" ref="S668:S687" si="6018">M668</f>
        <v>2.6435857795644702</v>
      </c>
      <c r="T668" s="4">
        <f t="shared" ref="T668:T687" si="6019">N668</f>
        <v>-1.9129976198702601</v>
      </c>
      <c r="U668" s="4">
        <f t="shared" ref="U668:U687" si="6020">O668</f>
        <v>-0.71507684281869799</v>
      </c>
      <c r="V668" s="4">
        <f t="shared" ref="V668:V687" si="6021">M669</f>
        <v>5.1296805108018003E-3</v>
      </c>
      <c r="W668" s="4">
        <f t="shared" ref="W668:W687" si="6022">N669</f>
        <v>8.2094155486125298E-3</v>
      </c>
      <c r="X668" s="4">
        <f t="shared" ref="X668:X687" si="6023">O669</f>
        <v>1.69376652986247E-4</v>
      </c>
    </row>
    <row r="669" spans="2:24" x14ac:dyDescent="0.35">
      <c r="B669" t="s">
        <v>523</v>
      </c>
      <c r="D669">
        <f t="shared" ref="D669:D687" si="6024">FIND("vx,vy,vz ",$B669)</f>
        <v>1</v>
      </c>
      <c r="E669">
        <f t="shared" ref="E669" si="6025">FIND(" ",$B669,D669+8)</f>
        <v>9</v>
      </c>
      <c r="F669">
        <f t="shared" ref="F669:G669" si="6026">FIND(" ",$B669,E669+1)</f>
        <v>30</v>
      </c>
      <c r="G669">
        <f t="shared" si="6026"/>
        <v>51</v>
      </c>
      <c r="H669">
        <f t="shared" si="5812"/>
        <v>72</v>
      </c>
      <c r="J669" t="str">
        <f t="shared" ref="J669:J687" si="6027">LEFT($B669,D669-1)</f>
        <v/>
      </c>
      <c r="L669" s="2" t="s">
        <v>386</v>
      </c>
      <c r="M669" s="4">
        <f t="shared" si="5815"/>
        <v>5.1296805108018003E-3</v>
      </c>
      <c r="N669" s="4">
        <f t="shared" si="5816"/>
        <v>8.2094155486125298E-3</v>
      </c>
      <c r="O669" s="4">
        <f t="shared" si="5817"/>
        <v>1.69376652986247E-4</v>
      </c>
    </row>
    <row r="670" spans="2:24" x14ac:dyDescent="0.35">
      <c r="B670" t="s">
        <v>1056</v>
      </c>
      <c r="C670">
        <f t="shared" ref="C670:C687" si="6028">FIND(" ",$B670)</f>
        <v>4</v>
      </c>
      <c r="D670">
        <f t="shared" ref="D670:D687" si="6029">FIND(" x,y,z ",$B670)</f>
        <v>13</v>
      </c>
      <c r="E670">
        <f t="shared" ref="E670" si="6030">FIND(" ",$B670,D670+5)</f>
        <v>19</v>
      </c>
      <c r="F670">
        <f t="shared" ref="F670:G670" si="6031">FIND(" ",$B670,E670+1)</f>
        <v>40</v>
      </c>
      <c r="G670">
        <f t="shared" si="6031"/>
        <v>62</v>
      </c>
      <c r="H670">
        <f t="shared" si="5812"/>
        <v>84</v>
      </c>
      <c r="J670" t="str">
        <f t="shared" ref="J670:J687" si="6032">LEFT($B670,C670-1)</f>
        <v>914</v>
      </c>
      <c r="K670" t="str">
        <f t="shared" ref="K670:K687" si="6033">MID($B670, C670+1,D670-C670-1)</f>
        <v>Palisana</v>
      </c>
      <c r="L670" s="2" t="s">
        <v>385</v>
      </c>
      <c r="M670" s="4">
        <f t="shared" si="5815"/>
        <v>0.59824593670902704</v>
      </c>
      <c r="N670" s="4">
        <f t="shared" si="5816"/>
        <v>-1.8279755133525599</v>
      </c>
      <c r="O670" s="4">
        <f t="shared" si="5817"/>
        <v>-0.27395479084775198</v>
      </c>
      <c r="Q670" t="str">
        <f t="shared" ref="Q670:Q687" si="6034">J670</f>
        <v>914</v>
      </c>
      <c r="R670" t="str">
        <f t="shared" ref="R670:R687" si="6035">K670</f>
        <v>Palisana</v>
      </c>
      <c r="S670" s="4">
        <f t="shared" ref="S670:S687" si="6036">M670</f>
        <v>0.59824593670902704</v>
      </c>
      <c r="T670" s="4">
        <f t="shared" ref="T670:T687" si="6037">N670</f>
        <v>-1.8279755133525599</v>
      </c>
      <c r="U670" s="4">
        <f t="shared" ref="U670:U687" si="6038">O670</f>
        <v>-0.27395479084775198</v>
      </c>
      <c r="V670" s="4">
        <f t="shared" ref="V670:V687" si="6039">M671</f>
        <v>1.1446713245858799E-2</v>
      </c>
      <c r="W670" s="4">
        <f t="shared" ref="W670:W687" si="6040">N671</f>
        <v>3.3144246896817599E-3</v>
      </c>
      <c r="X670" s="4">
        <f t="shared" ref="X670:X687" si="6041">O671</f>
        <v>6.4883031741330604E-3</v>
      </c>
    </row>
    <row r="671" spans="2:24" x14ac:dyDescent="0.35">
      <c r="B671" t="s">
        <v>524</v>
      </c>
      <c r="D671">
        <f t="shared" ref="D671:D687" si="6042">FIND("vx,vy,vz ",$B671)</f>
        <v>1</v>
      </c>
      <c r="E671">
        <f t="shared" ref="E671" si="6043">FIND(" ",$B671,D671+8)</f>
        <v>9</v>
      </c>
      <c r="F671">
        <f t="shared" ref="F671:G671" si="6044">FIND(" ",$B671,E671+1)</f>
        <v>30</v>
      </c>
      <c r="G671">
        <f t="shared" si="6044"/>
        <v>51</v>
      </c>
      <c r="H671">
        <f t="shared" si="5812"/>
        <v>72</v>
      </c>
      <c r="J671" t="str">
        <f t="shared" ref="J671:J687" si="6045">LEFT($B671,D671-1)</f>
        <v/>
      </c>
      <c r="L671" s="2" t="s">
        <v>386</v>
      </c>
      <c r="M671" s="4">
        <f t="shared" si="5815"/>
        <v>1.1446713245858799E-2</v>
      </c>
      <c r="N671" s="4">
        <f t="shared" si="5816"/>
        <v>3.3144246896817599E-3</v>
      </c>
      <c r="O671" s="4">
        <f t="shared" si="5817"/>
        <v>6.4883031741330604E-3</v>
      </c>
    </row>
    <row r="672" spans="2:24" x14ac:dyDescent="0.35">
      <c r="B672" t="s">
        <v>1057</v>
      </c>
      <c r="C672">
        <f t="shared" ref="C672:C687" si="6046">FIND(" ",$B672)</f>
        <v>4</v>
      </c>
      <c r="D672">
        <f t="shared" ref="D672:D687" si="6047">FIND(" x,y,z ",$B672)</f>
        <v>14</v>
      </c>
      <c r="E672">
        <f t="shared" ref="E672" si="6048">FIND(" ",$B672,D672+5)</f>
        <v>20</v>
      </c>
      <c r="F672">
        <f t="shared" ref="F672:G672" si="6049">FIND(" ",$B672,E672+1)</f>
        <v>42</v>
      </c>
      <c r="G672">
        <f t="shared" si="6049"/>
        <v>63</v>
      </c>
      <c r="H672">
        <f t="shared" si="5812"/>
        <v>85</v>
      </c>
      <c r="J672" t="str">
        <f t="shared" ref="J672:J687" si="6050">LEFT($B672,C672-1)</f>
        <v>980</v>
      </c>
      <c r="K672" t="str">
        <f t="shared" ref="K672:K687" si="6051">MID($B672, C672+1,D672-C672-1)</f>
        <v>Anacostia</v>
      </c>
      <c r="L672" s="2" t="s">
        <v>385</v>
      </c>
      <c r="M672" s="4">
        <f t="shared" si="5815"/>
        <v>-3.1757583333288402</v>
      </c>
      <c r="N672" s="4">
        <f t="shared" si="5816"/>
        <v>0.48597279506354302</v>
      </c>
      <c r="O672" s="4">
        <f t="shared" si="5817"/>
        <v>-0.71905910078952695</v>
      </c>
      <c r="Q672" t="str">
        <f t="shared" ref="Q672:Q687" si="6052">J672</f>
        <v>980</v>
      </c>
      <c r="R672" t="str">
        <f t="shared" ref="R672:R687" si="6053">K672</f>
        <v>Anacostia</v>
      </c>
      <c r="S672" s="4">
        <f t="shared" ref="S672:S687" si="6054">M672</f>
        <v>-3.1757583333288402</v>
      </c>
      <c r="T672" s="4">
        <f t="shared" ref="T672:T687" si="6055">N672</f>
        <v>0.48597279506354302</v>
      </c>
      <c r="U672" s="4">
        <f t="shared" ref="U672:U687" si="6056">O672</f>
        <v>-0.71905910078952695</v>
      </c>
      <c r="V672" s="4">
        <f t="shared" ref="V672:V687" si="6057">M673</f>
        <v>-1.42109533888624E-4</v>
      </c>
      <c r="W672" s="4">
        <f t="shared" ref="W672:W687" si="6058">N673</f>
        <v>-7.4606407826126502E-3</v>
      </c>
      <c r="X672" s="4">
        <f t="shared" ref="X672:X687" si="6059">O673</f>
        <v>-4.0300380965556199E-3</v>
      </c>
    </row>
    <row r="673" spans="2:24" x14ac:dyDescent="0.35">
      <c r="B673" t="s">
        <v>1058</v>
      </c>
      <c r="D673">
        <f t="shared" ref="D673:D687" si="6060">FIND("vx,vy,vz ",$B673)</f>
        <v>1</v>
      </c>
      <c r="E673">
        <f t="shared" ref="E673" si="6061">FIND(" ",$B673,D673+8)</f>
        <v>9</v>
      </c>
      <c r="F673">
        <f t="shared" ref="F673:G673" si="6062">FIND(" ",$B673,E673+1)</f>
        <v>31</v>
      </c>
      <c r="G673">
        <f t="shared" si="6062"/>
        <v>53</v>
      </c>
      <c r="H673">
        <f t="shared" si="5812"/>
        <v>75</v>
      </c>
      <c r="J673" t="str">
        <f t="shared" ref="J673:J687" si="6063">LEFT($B673,D673-1)</f>
        <v/>
      </c>
      <c r="L673" s="2" t="s">
        <v>386</v>
      </c>
      <c r="M673" s="4">
        <f t="shared" si="5815"/>
        <v>-1.42109533888624E-4</v>
      </c>
      <c r="N673" s="4">
        <f t="shared" si="5816"/>
        <v>-7.4606407826126502E-3</v>
      </c>
      <c r="O673" s="4">
        <f t="shared" si="5817"/>
        <v>-4.0300380965556199E-3</v>
      </c>
    </row>
    <row r="674" spans="2:24" x14ac:dyDescent="0.35">
      <c r="B674" t="s">
        <v>1059</v>
      </c>
      <c r="C674">
        <f t="shared" ref="C674:C687" si="6064">FIND(" ",$B674)</f>
        <v>5</v>
      </c>
      <c r="D674">
        <f t="shared" ref="D674:D687" si="6065">FIND(" x,y,z ",$B674)</f>
        <v>13</v>
      </c>
      <c r="E674">
        <f t="shared" ref="E674" si="6066">FIND(" ",$B674,D674+5)</f>
        <v>19</v>
      </c>
      <c r="F674">
        <f t="shared" ref="F674:G674" si="6067">FIND(" ",$B674,E674+1)</f>
        <v>41</v>
      </c>
      <c r="G674">
        <f t="shared" si="6067"/>
        <v>62</v>
      </c>
      <c r="H674">
        <f t="shared" si="5812"/>
        <v>83</v>
      </c>
      <c r="J674" t="str">
        <f t="shared" ref="J674:J687" si="6068">LEFT($B674,C674-1)</f>
        <v>1015</v>
      </c>
      <c r="K674" t="str">
        <f t="shared" ref="K674:K687" si="6069">MID($B674, C674+1,D674-C674-1)</f>
        <v>Christa</v>
      </c>
      <c r="L674" s="2" t="s">
        <v>385</v>
      </c>
      <c r="M674" s="4">
        <f t="shared" si="5815"/>
        <v>-1.5666565830586701</v>
      </c>
      <c r="N674" s="4">
        <f t="shared" si="5816"/>
        <v>2.5683322069361099</v>
      </c>
      <c r="O674" s="4">
        <f t="shared" si="5817"/>
        <v>1.0856928810008399</v>
      </c>
      <c r="Q674" t="str">
        <f t="shared" ref="Q674:Q687" si="6070">J674</f>
        <v>1015</v>
      </c>
      <c r="R674" t="str">
        <f t="shared" ref="R674:R687" si="6071">K674</f>
        <v>Christa</v>
      </c>
      <c r="S674" s="4">
        <f t="shared" ref="S674:S687" si="6072">M674</f>
        <v>-1.5666565830586701</v>
      </c>
      <c r="T674" s="4">
        <f t="shared" ref="T674:T687" si="6073">N674</f>
        <v>2.5683322069361099</v>
      </c>
      <c r="U674" s="4">
        <f t="shared" ref="U674:U687" si="6074">O674</f>
        <v>1.0856928810008399</v>
      </c>
      <c r="V674" s="4">
        <f t="shared" ref="V674:V687" si="6075">M675</f>
        <v>-8.6755235603807098E-3</v>
      </c>
      <c r="W674" s="4">
        <f t="shared" ref="W674:W687" si="6076">N675</f>
        <v>-4.17519872072646E-3</v>
      </c>
      <c r="X674" s="4">
        <f t="shared" ref="X674:X687" si="6077">O675</f>
        <v>-1.10280407398696E-4</v>
      </c>
    </row>
    <row r="675" spans="2:24" x14ac:dyDescent="0.35">
      <c r="B675" t="s">
        <v>1060</v>
      </c>
      <c r="D675">
        <f t="shared" ref="D675:D687" si="6078">FIND("vx,vy,vz ",$B675)</f>
        <v>1</v>
      </c>
      <c r="E675">
        <f t="shared" ref="E675" si="6079">FIND(" ",$B675,D675+8)</f>
        <v>9</v>
      </c>
      <c r="F675">
        <f t="shared" ref="F675:G675" si="6080">FIND(" ",$B675,E675+1)</f>
        <v>31</v>
      </c>
      <c r="G675">
        <f t="shared" si="6080"/>
        <v>53</v>
      </c>
      <c r="H675">
        <f t="shared" si="5812"/>
        <v>75</v>
      </c>
      <c r="J675" t="str">
        <f t="shared" ref="J675:J687" si="6081">LEFT($B675,D675-1)</f>
        <v/>
      </c>
      <c r="L675" s="2" t="s">
        <v>386</v>
      </c>
      <c r="M675" s="4">
        <f t="shared" si="5815"/>
        <v>-8.6755235603807098E-3</v>
      </c>
      <c r="N675" s="4">
        <f t="shared" si="5816"/>
        <v>-4.17519872072646E-3</v>
      </c>
      <c r="O675" s="4">
        <f t="shared" si="5817"/>
        <v>-1.10280407398696E-4</v>
      </c>
    </row>
    <row r="676" spans="2:24" x14ac:dyDescent="0.35">
      <c r="B676" t="s">
        <v>1061</v>
      </c>
      <c r="C676">
        <f t="shared" ref="C676:C687" si="6082">FIND(" ",$B676)</f>
        <v>5</v>
      </c>
      <c r="D676">
        <f t="shared" ref="D676:D687" si="6083">FIND(" x,y,z ",$B676)</f>
        <v>15</v>
      </c>
      <c r="E676">
        <f t="shared" ref="E676" si="6084">FIND(" ",$B676,D676+5)</f>
        <v>21</v>
      </c>
      <c r="F676">
        <f t="shared" ref="F676:G676" si="6085">FIND(" ",$B676,E676+1)</f>
        <v>43</v>
      </c>
      <c r="G676">
        <f t="shared" si="6085"/>
        <v>64</v>
      </c>
      <c r="H676">
        <f t="shared" si="5812"/>
        <v>85</v>
      </c>
      <c r="J676" t="str">
        <f t="shared" ref="J676:J687" si="6086">LEFT($B676,C676-1)</f>
        <v>1021</v>
      </c>
      <c r="K676" t="str">
        <f t="shared" ref="K676:K687" si="6087">MID($B676, C676+1,D676-C676-1)</f>
        <v>Flammario</v>
      </c>
      <c r="L676" s="2" t="s">
        <v>385</v>
      </c>
      <c r="M676" s="4">
        <f t="shared" si="5815"/>
        <v>-2.93640764939865</v>
      </c>
      <c r="N676" s="4">
        <f t="shared" si="5816"/>
        <v>0.23997561566241499</v>
      </c>
      <c r="O676" s="4">
        <f t="shared" si="5817"/>
        <v>0.837347923291067</v>
      </c>
      <c r="Q676" t="str">
        <f t="shared" ref="Q676:Q687" si="6088">J676</f>
        <v>1021</v>
      </c>
      <c r="R676" t="str">
        <f t="shared" ref="R676:R687" si="6089">K676</f>
        <v>Flammario</v>
      </c>
      <c r="S676" s="4">
        <f t="shared" ref="S676:S687" si="6090">M676</f>
        <v>-2.93640764939865</v>
      </c>
      <c r="T676" s="4">
        <f t="shared" ref="T676:T687" si="6091">N676</f>
        <v>0.23997561566241499</v>
      </c>
      <c r="U676" s="4">
        <f t="shared" ref="U676:U687" si="6092">O676</f>
        <v>0.837347923291067</v>
      </c>
      <c r="V676" s="4">
        <f t="shared" ref="V676:V687" si="6093">M677</f>
        <v>-3.6241937960132002E-3</v>
      </c>
      <c r="W676" s="4">
        <f t="shared" ref="W676:W687" si="6094">N677</f>
        <v>-8.3607600988371798E-3</v>
      </c>
      <c r="X676" s="4">
        <f t="shared" ref="X676:X687" si="6095">O677</f>
        <v>-1.4854308714882501E-3</v>
      </c>
    </row>
    <row r="677" spans="2:24" x14ac:dyDescent="0.35">
      <c r="B677" t="s">
        <v>1062</v>
      </c>
      <c r="D677">
        <f t="shared" ref="D677:D687" si="6096">FIND("vx,vy,vz ",$B677)</f>
        <v>1</v>
      </c>
      <c r="E677">
        <f t="shared" ref="E677" si="6097">FIND(" ",$B677,D677+8)</f>
        <v>9</v>
      </c>
      <c r="F677">
        <f t="shared" ref="F677:G677" si="6098">FIND(" ",$B677,E677+1)</f>
        <v>31</v>
      </c>
      <c r="G677">
        <f t="shared" si="6098"/>
        <v>53</v>
      </c>
      <c r="H677">
        <f t="shared" si="5812"/>
        <v>75</v>
      </c>
      <c r="J677" t="str">
        <f t="shared" ref="J677:J687" si="6099">LEFT($B677,D677-1)</f>
        <v/>
      </c>
      <c r="L677" s="2" t="s">
        <v>386</v>
      </c>
      <c r="M677" s="4">
        <f t="shared" si="5815"/>
        <v>-3.6241937960132002E-3</v>
      </c>
      <c r="N677" s="4">
        <f t="shared" si="5816"/>
        <v>-8.3607600988371798E-3</v>
      </c>
      <c r="O677" s="4">
        <f t="shared" si="5817"/>
        <v>-1.4854308714882501E-3</v>
      </c>
    </row>
    <row r="678" spans="2:24" x14ac:dyDescent="0.35">
      <c r="B678" t="s">
        <v>1063</v>
      </c>
      <c r="C678">
        <f t="shared" ref="C678:C687" si="6100">FIND(" ",$B678)</f>
        <v>5</v>
      </c>
      <c r="D678">
        <f t="shared" ref="D678:D687" si="6101">FIND(" x,y,z ",$B678)</f>
        <v>13</v>
      </c>
      <c r="E678">
        <f t="shared" ref="E678" si="6102">FIND(" ",$B678,D678+5)</f>
        <v>19</v>
      </c>
      <c r="F678">
        <f t="shared" ref="F678:G678" si="6103">FIND(" ",$B678,E678+1)</f>
        <v>41</v>
      </c>
      <c r="G678">
        <f t="shared" si="6103"/>
        <v>62</v>
      </c>
      <c r="H678">
        <f t="shared" si="5812"/>
        <v>84</v>
      </c>
      <c r="J678" t="str">
        <f t="shared" ref="J678:J687" si="6104">LEFT($B678,C678-1)</f>
        <v>1036</v>
      </c>
      <c r="K678" t="str">
        <f t="shared" ref="K678:K687" si="6105">MID($B678, C678+1,D678-C678-1)</f>
        <v>Ganymed</v>
      </c>
      <c r="L678" s="2" t="s">
        <v>385</v>
      </c>
      <c r="M678" s="4">
        <f t="shared" si="5815"/>
        <v>-2.5066532006036502</v>
      </c>
      <c r="N678" s="4">
        <f t="shared" si="5816"/>
        <v>2.4867484614635602</v>
      </c>
      <c r="O678" s="4">
        <f t="shared" si="5817"/>
        <v>-0.61615783878404595</v>
      </c>
      <c r="Q678" t="str">
        <f t="shared" ref="Q678:Q687" si="6106">J678</f>
        <v>1036</v>
      </c>
      <c r="R678" t="str">
        <f t="shared" ref="R678:R687" si="6107">K678</f>
        <v>Ganymed</v>
      </c>
      <c r="S678" s="4">
        <f t="shared" ref="S678:S687" si="6108">M678</f>
        <v>-2.5066532006036502</v>
      </c>
      <c r="T678" s="4">
        <f t="shared" ref="T678:T687" si="6109">N678</f>
        <v>2.4867484614635602</v>
      </c>
      <c r="U678" s="4">
        <f t="shared" ref="U678:U687" si="6110">O678</f>
        <v>-0.61615783878404595</v>
      </c>
      <c r="V678" s="4">
        <f t="shared" ref="V678:V687" si="6111">M679</f>
        <v>-6.6371946223584997E-3</v>
      </c>
      <c r="W678" s="4">
        <f t="shared" ref="W678:W687" si="6112">N679</f>
        <v>-2.5187113998489902E-3</v>
      </c>
      <c r="X678" s="4">
        <f t="shared" ref="X678:X687" si="6113">O679</f>
        <v>-1.89858586249963E-3</v>
      </c>
    </row>
    <row r="679" spans="2:24" x14ac:dyDescent="0.35">
      <c r="B679" t="s">
        <v>1064</v>
      </c>
      <c r="D679">
        <f t="shared" ref="D679:D687" si="6114">FIND("vx,vy,vz ",$B679)</f>
        <v>1</v>
      </c>
      <c r="E679">
        <f t="shared" ref="E679" si="6115">FIND(" ",$B679,D679+8)</f>
        <v>9</v>
      </c>
      <c r="F679">
        <f t="shared" ref="F679:G679" si="6116">FIND(" ",$B679,E679+1)</f>
        <v>31</v>
      </c>
      <c r="G679">
        <f t="shared" si="6116"/>
        <v>53</v>
      </c>
      <c r="H679">
        <f t="shared" si="5812"/>
        <v>75</v>
      </c>
      <c r="J679" t="str">
        <f t="shared" ref="J679:J687" si="6117">LEFT($B679,D679-1)</f>
        <v/>
      </c>
      <c r="L679" s="2" t="s">
        <v>386</v>
      </c>
      <c r="M679" s="4">
        <f t="shared" si="5815"/>
        <v>-6.6371946223584997E-3</v>
      </c>
      <c r="N679" s="4">
        <f t="shared" si="5816"/>
        <v>-2.5187113998489902E-3</v>
      </c>
      <c r="O679" s="4">
        <f t="shared" si="5817"/>
        <v>-1.89858586249963E-3</v>
      </c>
    </row>
    <row r="680" spans="2:24" x14ac:dyDescent="0.35">
      <c r="B680" t="s">
        <v>1065</v>
      </c>
      <c r="C680">
        <f t="shared" ref="C680:C687" si="6118">FIND(" ",$B680)</f>
        <v>5</v>
      </c>
      <c r="D680">
        <f t="shared" ref="D680:D687" si="6119">FIND(" x,y,z ",$B680)</f>
        <v>11</v>
      </c>
      <c r="E680">
        <f t="shared" ref="E680" si="6120">FIND(" ",$B680,D680+5)</f>
        <v>17</v>
      </c>
      <c r="F680">
        <f t="shared" ref="F680:G680" si="6121">FIND(" ",$B680,E680+1)</f>
        <v>39</v>
      </c>
      <c r="G680">
        <f t="shared" si="6121"/>
        <v>61</v>
      </c>
      <c r="H680">
        <f t="shared" si="5812"/>
        <v>83</v>
      </c>
      <c r="J680" t="str">
        <f t="shared" ref="J680:J687" si="6122">LEFT($B680,C680-1)</f>
        <v>1093</v>
      </c>
      <c r="K680" t="str">
        <f t="shared" ref="K680:K687" si="6123">MID($B680, C680+1,D680-C680-1)</f>
        <v>Freda</v>
      </c>
      <c r="L680" s="2" t="s">
        <v>385</v>
      </c>
      <c r="M680" s="4">
        <f t="shared" si="5815"/>
        <v>-2.2778040589240902</v>
      </c>
      <c r="N680" s="4">
        <f t="shared" si="5816"/>
        <v>-1.84333642642398</v>
      </c>
      <c r="O680" s="4">
        <f t="shared" si="5817"/>
        <v>-0.33841093616643397</v>
      </c>
      <c r="Q680" t="str">
        <f t="shared" ref="Q680:Q687" si="6124">J680</f>
        <v>1093</v>
      </c>
      <c r="R680" t="str">
        <f t="shared" ref="R680:R687" si="6125">K680</f>
        <v>Freda</v>
      </c>
      <c r="S680" s="4">
        <f t="shared" ref="S680:S687" si="6126">M680</f>
        <v>-2.2778040589240902</v>
      </c>
      <c r="T680" s="4">
        <f t="shared" ref="T680:T687" si="6127">N680</f>
        <v>-1.84333642642398</v>
      </c>
      <c r="U680" s="4">
        <f t="shared" ref="U680:U687" si="6128">O680</f>
        <v>-0.33841093616643397</v>
      </c>
      <c r="V680" s="4">
        <f t="shared" ref="V680:V687" si="6129">M681</f>
        <v>7.2295164370504601E-3</v>
      </c>
      <c r="W680" s="4">
        <f t="shared" ref="W680:W687" si="6130">N681</f>
        <v>-3.69133450330595E-3</v>
      </c>
      <c r="X680" s="4">
        <f t="shared" ref="X680:X687" si="6131">O681</f>
        <v>-6.3899910996091198E-3</v>
      </c>
    </row>
    <row r="681" spans="2:24" x14ac:dyDescent="0.35">
      <c r="B681" t="s">
        <v>1066</v>
      </c>
      <c r="D681">
        <f t="shared" ref="D681:D687" si="6132">FIND("vx,vy,vz ",$B681)</f>
        <v>1</v>
      </c>
      <c r="E681">
        <f t="shared" ref="E681" si="6133">FIND(" ",$B681,D681+8)</f>
        <v>9</v>
      </c>
      <c r="F681">
        <f t="shared" ref="F681:G681" si="6134">FIND(" ",$B681,E681+1)</f>
        <v>30</v>
      </c>
      <c r="G681">
        <f t="shared" si="6134"/>
        <v>52</v>
      </c>
      <c r="H681">
        <f t="shared" si="5812"/>
        <v>74</v>
      </c>
      <c r="J681" t="str">
        <f t="shared" ref="J681:J687" si="6135">LEFT($B681,D681-1)</f>
        <v/>
      </c>
      <c r="L681" s="2" t="s">
        <v>386</v>
      </c>
      <c r="M681" s="4">
        <f t="shared" si="5815"/>
        <v>7.2295164370504601E-3</v>
      </c>
      <c r="N681" s="4">
        <f t="shared" si="5816"/>
        <v>-3.69133450330595E-3</v>
      </c>
      <c r="O681" s="4">
        <f t="shared" si="5817"/>
        <v>-6.3899910996091198E-3</v>
      </c>
    </row>
    <row r="682" spans="2:24" x14ac:dyDescent="0.35">
      <c r="B682" t="s">
        <v>1067</v>
      </c>
      <c r="C682">
        <f t="shared" ref="C682:C687" si="6136">FIND(" ",$B682)</f>
        <v>5</v>
      </c>
      <c r="D682">
        <f t="shared" ref="D682:D687" si="6137">FIND(" x,y,z ",$B682)</f>
        <v>14</v>
      </c>
      <c r="E682">
        <f t="shared" ref="E682" si="6138">FIND(" ",$B682,D682+5)</f>
        <v>20</v>
      </c>
      <c r="F682">
        <f t="shared" ref="F682:G682" si="6139">FIND(" ",$B682,E682+1)</f>
        <v>42</v>
      </c>
      <c r="G682">
        <f t="shared" si="6139"/>
        <v>64</v>
      </c>
      <c r="H682">
        <f t="shared" si="5812"/>
        <v>86</v>
      </c>
      <c r="J682" t="str">
        <f t="shared" ref="J682:J687" si="6140">LEFT($B682,C682-1)</f>
        <v>1107</v>
      </c>
      <c r="K682" t="str">
        <f t="shared" ref="K682:K687" si="6141">MID($B682, C682+1,D682-C682-1)</f>
        <v>Lictoria</v>
      </c>
      <c r="L682" s="2" t="s">
        <v>385</v>
      </c>
      <c r="M682" s="4">
        <f t="shared" si="5815"/>
        <v>-2.5690579339251798</v>
      </c>
      <c r="N682" s="4">
        <f t="shared" si="5816"/>
        <v>-1.9374530591037</v>
      </c>
      <c r="O682" s="4">
        <f t="shared" si="5817"/>
        <v>-0.42122968486538898</v>
      </c>
      <c r="Q682" t="str">
        <f t="shared" ref="Q682:Q687" si="6142">J682</f>
        <v>1107</v>
      </c>
      <c r="R682" t="str">
        <f t="shared" ref="R682:R687" si="6143">K682</f>
        <v>Lictoria</v>
      </c>
      <c r="S682" s="4">
        <f t="shared" ref="S682:S687" si="6144">M682</f>
        <v>-2.5690579339251798</v>
      </c>
      <c r="T682" s="4">
        <f t="shared" ref="T682:T687" si="6145">N682</f>
        <v>-1.9374530591037</v>
      </c>
      <c r="U682" s="4">
        <f t="shared" ref="U682:U687" si="6146">O682</f>
        <v>-0.42122968486538898</v>
      </c>
      <c r="V682" s="4">
        <f t="shared" ref="V682:V687" si="6147">M683</f>
        <v>4.7205139711953802E-3</v>
      </c>
      <c r="W682" s="4">
        <f t="shared" ref="W682:W687" si="6148">N683</f>
        <v>-7.4491503587266203E-3</v>
      </c>
      <c r="X682" s="4">
        <f t="shared" ref="X682:X687" si="6149">O683</f>
        <v>-3.42215064262578E-3</v>
      </c>
    </row>
    <row r="683" spans="2:24" x14ac:dyDescent="0.35">
      <c r="B683" t="s">
        <v>1068</v>
      </c>
      <c r="D683">
        <f t="shared" ref="D683:D687" si="6150">FIND("vx,vy,vz ",$B683)</f>
        <v>1</v>
      </c>
      <c r="E683">
        <f t="shared" ref="E683" si="6151">FIND(" ",$B683,D683+8)</f>
        <v>9</v>
      </c>
      <c r="F683">
        <f t="shared" ref="F683:G683" si="6152">FIND(" ",$B683,E683+1)</f>
        <v>30</v>
      </c>
      <c r="G683">
        <f t="shared" si="6152"/>
        <v>52</v>
      </c>
      <c r="H683">
        <f t="shared" si="5812"/>
        <v>74</v>
      </c>
      <c r="J683" t="str">
        <f t="shared" ref="J683:J687" si="6153">LEFT($B683,D683-1)</f>
        <v/>
      </c>
      <c r="L683" s="2" t="s">
        <v>386</v>
      </c>
      <c r="M683" s="4">
        <f t="shared" si="5815"/>
        <v>4.7205139711953802E-3</v>
      </c>
      <c r="N683" s="4">
        <f t="shared" si="5816"/>
        <v>-7.4491503587266203E-3</v>
      </c>
      <c r="O683" s="4">
        <f t="shared" si="5817"/>
        <v>-3.42215064262578E-3</v>
      </c>
    </row>
    <row r="684" spans="2:24" x14ac:dyDescent="0.35">
      <c r="B684" t="s">
        <v>1069</v>
      </c>
      <c r="C684">
        <f t="shared" ref="C684:C687" si="6154">FIND(" ",$B684)</f>
        <v>5</v>
      </c>
      <c r="D684">
        <f t="shared" ref="D684:D687" si="6155">FIND(" x,y,z ",$B684)</f>
        <v>17</v>
      </c>
      <c r="E684">
        <f t="shared" ref="E684" si="6156">FIND(" ",$B684,D684+5)</f>
        <v>23</v>
      </c>
      <c r="F684">
        <f t="shared" ref="F684:G684" si="6157">FIND(" ",$B684,E684+1)</f>
        <v>44</v>
      </c>
      <c r="G684">
        <f t="shared" si="6157"/>
        <v>66</v>
      </c>
      <c r="H684">
        <f t="shared" si="5812"/>
        <v>88</v>
      </c>
      <c r="J684" t="str">
        <f t="shared" ref="J684:J687" si="6158">LEFT($B684,C684-1)</f>
        <v>1171</v>
      </c>
      <c r="K684" t="str">
        <f t="shared" ref="K684:K687" si="6159">MID($B684, C684+1,D684-C684-1)</f>
        <v>Rusthawelia</v>
      </c>
      <c r="L684" s="2" t="s">
        <v>385</v>
      </c>
      <c r="M684" s="4">
        <f t="shared" si="5815"/>
        <v>2.5605425673625501</v>
      </c>
      <c r="N684" s="4">
        <f t="shared" si="5816"/>
        <v>-1.07181622835375</v>
      </c>
      <c r="O684" s="4">
        <f t="shared" si="5817"/>
        <v>-0.55058017737168996</v>
      </c>
      <c r="Q684" t="str">
        <f t="shared" ref="Q684:Q687" si="6160">J684</f>
        <v>1171</v>
      </c>
      <c r="R684" t="str">
        <f t="shared" ref="R684:R687" si="6161">K684</f>
        <v>Rusthawelia</v>
      </c>
      <c r="S684" s="4">
        <f t="shared" ref="S684:S687" si="6162">M684</f>
        <v>2.5605425673625501</v>
      </c>
      <c r="T684" s="4">
        <f t="shared" ref="T684:T687" si="6163">N684</f>
        <v>-1.07181622835375</v>
      </c>
      <c r="U684" s="4">
        <f t="shared" ref="U684:U687" si="6164">O684</f>
        <v>-0.55058017737168996</v>
      </c>
      <c r="V684" s="4">
        <f t="shared" ref="V684:V687" si="6165">M685</f>
        <v>2.5948142725864998E-3</v>
      </c>
      <c r="W684" s="4">
        <f t="shared" ref="W684:W687" si="6166">N685</f>
        <v>9.7171477875356901E-3</v>
      </c>
      <c r="X684" s="4">
        <f t="shared" ref="X684:X687" si="6167">O685</f>
        <v>3.7550862384005601E-3</v>
      </c>
    </row>
    <row r="685" spans="2:24" x14ac:dyDescent="0.35">
      <c r="B685" t="s">
        <v>525</v>
      </c>
      <c r="D685">
        <f t="shared" ref="D685:D687" si="6168">FIND("vx,vy,vz ",$B685)</f>
        <v>1</v>
      </c>
      <c r="E685">
        <f t="shared" ref="E685" si="6169">FIND(" ",$B685,D685+8)</f>
        <v>9</v>
      </c>
      <c r="F685">
        <f t="shared" ref="F685:G685" si="6170">FIND(" ",$B685,E685+1)</f>
        <v>30</v>
      </c>
      <c r="G685">
        <f t="shared" si="6170"/>
        <v>51</v>
      </c>
      <c r="H685">
        <f t="shared" si="5812"/>
        <v>72</v>
      </c>
      <c r="J685" t="str">
        <f t="shared" ref="J685:J687" si="6171">LEFT($B685,D685-1)</f>
        <v/>
      </c>
      <c r="L685" s="2" t="s">
        <v>386</v>
      </c>
      <c r="M685" s="4">
        <f t="shared" si="5815"/>
        <v>2.5948142725864998E-3</v>
      </c>
      <c r="N685" s="4">
        <f t="shared" si="5816"/>
        <v>9.7171477875356901E-3</v>
      </c>
      <c r="O685" s="4">
        <f t="shared" si="5817"/>
        <v>3.7550862384005601E-3</v>
      </c>
    </row>
    <row r="686" spans="2:24" x14ac:dyDescent="0.35">
      <c r="B686" t="s">
        <v>1070</v>
      </c>
      <c r="C686">
        <f t="shared" ref="C686:C687" si="6172">FIND(" ",$B686)</f>
        <v>5</v>
      </c>
      <c r="D686">
        <f t="shared" ref="D686:D687" si="6173">FIND(" x,y,z ",$B686)</f>
        <v>13</v>
      </c>
      <c r="E686">
        <f t="shared" ref="E686" si="6174">FIND(" ",$B686,D686+5)</f>
        <v>19</v>
      </c>
      <c r="F686">
        <f t="shared" ref="F686:G686" si="6175">FIND(" ",$B686,E686+1)</f>
        <v>40</v>
      </c>
      <c r="G686">
        <f t="shared" si="6175"/>
        <v>62</v>
      </c>
      <c r="H686">
        <f t="shared" si="5812"/>
        <v>84</v>
      </c>
      <c r="J686" t="str">
        <f t="shared" ref="J686:J687" si="6176">LEFT($B686,C686-1)</f>
        <v>1467</v>
      </c>
      <c r="K686" t="str">
        <f t="shared" ref="K686:K687" si="6177">MID($B686, C686+1,D686-C686-1)</f>
        <v>Mashona</v>
      </c>
      <c r="L686" s="2" t="s">
        <v>385</v>
      </c>
      <c r="M686" s="4">
        <f t="shared" si="5815"/>
        <v>0.96676899692949003</v>
      </c>
      <c r="N686" s="4">
        <f t="shared" si="5816"/>
        <v>-2.15266961894433</v>
      </c>
      <c r="O686" s="4">
        <f t="shared" si="5817"/>
        <v>-1.68877290284585</v>
      </c>
      <c r="Q686" t="str">
        <f t="shared" ref="Q686:Q687" si="6178">J686</f>
        <v>1467</v>
      </c>
      <c r="R686" t="str">
        <f t="shared" ref="R686:R687" si="6179">K686</f>
        <v>Mashona</v>
      </c>
      <c r="S686" s="4">
        <f t="shared" ref="S686:S687" si="6180">M686</f>
        <v>0.96676899692949003</v>
      </c>
      <c r="T686" s="4">
        <f t="shared" ref="T686:T687" si="6181">N686</f>
        <v>-2.15266961894433</v>
      </c>
      <c r="U686" s="4">
        <f t="shared" ref="U686:U687" si="6182">O686</f>
        <v>-1.68877290284585</v>
      </c>
      <c r="V686" s="4">
        <f t="shared" ref="V686:V687" si="6183">M687</f>
        <v>9.7956832880593606E-3</v>
      </c>
      <c r="W686" s="4">
        <f t="shared" ref="W686:W687" si="6184">N687</f>
        <v>1.63429700225434E-3</v>
      </c>
      <c r="X686" s="4">
        <f t="shared" ref="X686:X687" si="6185">O687</f>
        <v>4.1843254878040697E-3</v>
      </c>
    </row>
    <row r="687" spans="2:24" x14ac:dyDescent="0.35">
      <c r="B687" t="s">
        <v>526</v>
      </c>
      <c r="D687">
        <f t="shared" ref="D687" si="6186">FIND("vx,vy,vz ",$B687)</f>
        <v>1</v>
      </c>
      <c r="E687">
        <f t="shared" ref="E687" si="6187">FIND(" ",$B687,D687+8)</f>
        <v>9</v>
      </c>
      <c r="F687">
        <f t="shared" ref="F687:G687" si="6188">FIND(" ",$B687,E687+1)</f>
        <v>30</v>
      </c>
      <c r="G687">
        <f t="shared" si="6188"/>
        <v>51</v>
      </c>
      <c r="H687">
        <f t="shared" si="5812"/>
        <v>72</v>
      </c>
      <c r="J687" t="str">
        <f t="shared" ref="J687" si="6189">LEFT($B687,D687-1)</f>
        <v/>
      </c>
      <c r="L687" s="2" t="s">
        <v>386</v>
      </c>
      <c r="M687" s="4">
        <f t="shared" si="5815"/>
        <v>9.7956832880593606E-3</v>
      </c>
      <c r="N687" s="4">
        <f t="shared" si="5816"/>
        <v>1.63429700225434E-3</v>
      </c>
      <c r="O687" s="4">
        <f t="shared" si="5817"/>
        <v>4.1843254878040697E-3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Mass_Major</vt:lpstr>
      <vt:lpstr>Mass_Ast</vt:lpstr>
      <vt:lpstr>Pos_Major</vt:lpstr>
      <vt:lpstr>Pos_Ast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S. Emanuel</dc:creator>
  <cp:lastModifiedBy>Michael S. Emanuel</cp:lastModifiedBy>
  <dcterms:created xsi:type="dcterms:W3CDTF">2020-06-18T01:51:03Z</dcterms:created>
  <dcterms:modified xsi:type="dcterms:W3CDTF">2020-06-18T19:45:11Z</dcterms:modified>
</cp:coreProperties>
</file>